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firstSheet="1" activeTab="1"/>
  </bookViews>
  <sheets>
    <sheet name="todo" sheetId="1" state="hidden" r:id="rId1"/>
    <sheet name="E1 Klasyk A-Z" sheetId="2" r:id="rId2"/>
    <sheet name="Trail-5" sheetId="3" state="hidden" r:id="rId3"/>
    <sheet name="celk-body" sheetId="4" state="hidden" r:id="rId4"/>
  </sheets>
  <definedNames>
    <definedName name="copyleft">#REF!</definedName>
    <definedName name="datum_do">#REF!</definedName>
    <definedName name="datum_od">#REF!</definedName>
    <definedName name="kategorie">#REF!</definedName>
    <definedName name="nazev">#REF!</definedName>
    <definedName name="_xlnm.Print_Area" localSheetId="3">'celk-body'!$A$1:$AK$63</definedName>
    <definedName name="_xlnm.Print_Area" localSheetId="2">'Trail-5'!$A$1:$BJ$73</definedName>
    <definedName name="pocet_etap">#REF!</definedName>
    <definedName name="TempO_1_datum">#REF!</definedName>
    <definedName name="TempO_1_nazev">#REF!</definedName>
    <definedName name="TempO_1_pen">#REF!</definedName>
    <definedName name="Trail_1_datum">#REF!</definedName>
    <definedName name="Trail_1_M">#REF!</definedName>
    <definedName name="Trail_1_nazev">#REF!</definedName>
    <definedName name="Trail_1_O">#REF!</definedName>
    <definedName name="Trail_1_P">#REF!</definedName>
    <definedName name="Trail_2_datum">#REF!</definedName>
    <definedName name="Trail_2_M">#REF!</definedName>
    <definedName name="Trail_2_nazev">#REF!</definedName>
    <definedName name="Trail_2_O">#REF!</definedName>
    <definedName name="Trail_2_P">#REF!</definedName>
    <definedName name="Trail_3_datum">#REF!</definedName>
    <definedName name="Trail_3_M">#REF!</definedName>
    <definedName name="Trail_3_nazev">#REF!</definedName>
    <definedName name="Trail_3_O">#REF!</definedName>
    <definedName name="Trail_3_P">#REF!</definedName>
    <definedName name="Trail_4_datum">#REF!</definedName>
    <definedName name="Trail_4_M">#REF!</definedName>
    <definedName name="Trail_4_nazev">#REF!</definedName>
    <definedName name="Trail_4_O">#REF!</definedName>
    <definedName name="Trail_4_P">#REF!</definedName>
    <definedName name="Trail_5_datum">#REF!</definedName>
    <definedName name="Trail_5_M">#REF!</definedName>
    <definedName name="Trail_5_nazev">#REF!</definedName>
    <definedName name="Trail_5_O">#REF!</definedName>
    <definedName name="Trail_5_P">#REF!</definedName>
    <definedName name="_xlnm.Print_Titles" localSheetId="3">'celk-body'!$7:$8</definedName>
    <definedName name="_xlnm.Print_Titles" localSheetId="2">'Trail-5'!$7:$8</definedName>
  </definedNames>
  <calcPr fullCalcOnLoad="1"/>
</workbook>
</file>

<file path=xl/sharedStrings.xml><?xml version="1.0" encoding="utf-8"?>
<sst xmlns="http://schemas.openxmlformats.org/spreadsheetml/2006/main" count="880" uniqueCount="127">
  <si>
    <t>čas</t>
  </si>
  <si>
    <t>Jméno</t>
  </si>
  <si>
    <t>T1</t>
  </si>
  <si>
    <t>T2</t>
  </si>
  <si>
    <t>body</t>
  </si>
  <si>
    <t>Počet správných odpovědí</t>
  </si>
  <si>
    <t>Celkový počet odpovědí</t>
  </si>
  <si>
    <t>T3</t>
  </si>
  <si>
    <t>poč. Tc</t>
  </si>
  <si>
    <t>celk.</t>
  </si>
  <si>
    <t>Reg. číslo</t>
  </si>
  <si>
    <t>limit</t>
  </si>
  <si>
    <t>pen.</t>
  </si>
  <si>
    <t>sec</t>
  </si>
  <si>
    <t>min</t>
  </si>
  <si>
    <t>start</t>
  </si>
  <si>
    <t>cíl</t>
  </si>
  <si>
    <t>součet</t>
  </si>
  <si>
    <t>časů</t>
  </si>
  <si>
    <t>norm.</t>
  </si>
  <si>
    <t>A</t>
  </si>
  <si>
    <t>B</t>
  </si>
  <si>
    <t>C</t>
  </si>
  <si>
    <t>D</t>
  </si>
  <si>
    <t>E</t>
  </si>
  <si>
    <t>Z</t>
  </si>
  <si>
    <t>Kat.</t>
  </si>
  <si>
    <t>Ranking</t>
  </si>
  <si>
    <t>Pořadí</t>
  </si>
  <si>
    <t>kat.</t>
  </si>
  <si>
    <t>Tým</t>
  </si>
  <si>
    <t>poř.</t>
  </si>
  <si>
    <t>skóre</t>
  </si>
  <si>
    <t>koef.</t>
  </si>
  <si>
    <t>rank.</t>
  </si>
  <si>
    <t>O</t>
  </si>
  <si>
    <t>P</t>
  </si>
  <si>
    <t>O/P</t>
  </si>
  <si>
    <t>T4</t>
  </si>
  <si>
    <t>T5</t>
  </si>
  <si>
    <t>T6</t>
  </si>
  <si>
    <t>Procento správných odpovědí</t>
  </si>
  <si>
    <t>F</t>
  </si>
  <si>
    <t>řádka</t>
  </si>
  <si>
    <t>a</t>
  </si>
  <si>
    <t>b</t>
  </si>
  <si>
    <t>z</t>
  </si>
  <si>
    <t>c</t>
  </si>
  <si>
    <t>d</t>
  </si>
  <si>
    <t>e</t>
  </si>
  <si>
    <t>czas</t>
  </si>
  <si>
    <t>pkt.</t>
  </si>
  <si>
    <t>M-ce</t>
  </si>
  <si>
    <t>Kategoria</t>
  </si>
  <si>
    <t>Zawodnik</t>
  </si>
  <si>
    <t>E-Open</t>
  </si>
  <si>
    <t>w kat.</t>
  </si>
  <si>
    <t>ilość dobrych odpowiedzi</t>
  </si>
  <si>
    <t>ilość wszystkich odpowiedzi</t>
  </si>
  <si>
    <t>procent dobrych odpowiedzi</t>
  </si>
  <si>
    <t>Mistrzostwa Polski</t>
  </si>
  <si>
    <t>Czas</t>
  </si>
  <si>
    <t>Stefaniak Marcin</t>
  </si>
  <si>
    <t>odp.</t>
  </si>
  <si>
    <t>Klub - Miejscowość</t>
  </si>
  <si>
    <t>Pkt.</t>
  </si>
  <si>
    <t>w Nocnych Marszach na Orientację</t>
  </si>
  <si>
    <t>Trail-O</t>
  </si>
  <si>
    <t>Złocieniec 8.11.2014</t>
  </si>
  <si>
    <t>Kategorie: E-Open, Open Młodzik</t>
  </si>
  <si>
    <t>x</t>
  </si>
  <si>
    <t>Puternicka Joanna</t>
  </si>
  <si>
    <t>f</t>
  </si>
  <si>
    <t>Marcin Krasuski</t>
  </si>
  <si>
    <t>Pacek Marek</t>
  </si>
  <si>
    <t>Skonieczny Andrzej</t>
  </si>
  <si>
    <t>Krochmal Andrzej</t>
  </si>
  <si>
    <t>Trocha Roman</t>
  </si>
  <si>
    <t>Jacek Gdula</t>
  </si>
  <si>
    <t>Jacek Wieszaczewski</t>
  </si>
  <si>
    <t>Krzysztof Miaśkiewicz</t>
  </si>
  <si>
    <t>Marcin Iwiński</t>
  </si>
  <si>
    <t>Marcin Hoffmann</t>
  </si>
  <si>
    <t>Krzysztof Ligienza</t>
  </si>
  <si>
    <t>Waldemar Fijor</t>
  </si>
  <si>
    <t>Adam Skoczyński</t>
  </si>
  <si>
    <t>Glinka Piotr</t>
  </si>
  <si>
    <t>Kula Krzysztof</t>
  </si>
  <si>
    <t>Kluska Wojciech</t>
  </si>
  <si>
    <t>Szymańska Zuzanna</t>
  </si>
  <si>
    <t>Glinka Alicja</t>
  </si>
  <si>
    <t>Zbigniew Socha</t>
  </si>
  <si>
    <t>Jakub Kujawa</t>
  </si>
  <si>
    <t>Ula Trykozko</t>
  </si>
  <si>
    <t xml:space="preserve">Sławomir Frynas </t>
  </si>
  <si>
    <t>Herman Iżycki Leszek</t>
  </si>
  <si>
    <t>Fudro Edward</t>
  </si>
  <si>
    <t>Fudu Lucyna</t>
  </si>
  <si>
    <t>Michał Włodarczyk</t>
  </si>
  <si>
    <t>Biziuk Halina</t>
  </si>
  <si>
    <t>Tomasz Gronau</t>
  </si>
  <si>
    <t>Cwalina Karol</t>
  </si>
  <si>
    <t>Glinka Szymon</t>
  </si>
  <si>
    <t xml:space="preserve">KInO Stowarzysze </t>
  </si>
  <si>
    <t>Warszawa</t>
  </si>
  <si>
    <t>łączny z karą</t>
  </si>
  <si>
    <t>Krokus Miliardowice</t>
  </si>
  <si>
    <t>Orkan Ostróda</t>
  </si>
  <si>
    <t>KS Artemis Wrocław</t>
  </si>
  <si>
    <t>Police</t>
  </si>
  <si>
    <t>Lublin</t>
  </si>
  <si>
    <t>Team 360 Warszawa</t>
  </si>
  <si>
    <t>PSR Petarda Team Szczecin</t>
  </si>
  <si>
    <t>Grillino Gliwice</t>
  </si>
  <si>
    <t>Skarmat Toruń</t>
  </si>
  <si>
    <t>Gdańska</t>
  </si>
  <si>
    <t>PKT Plessino Pszczyna</t>
  </si>
  <si>
    <t>Marczak Wiktor</t>
  </si>
  <si>
    <t>Dzierżoniów</t>
  </si>
  <si>
    <t>Szczecin</t>
  </si>
  <si>
    <t>Ekoton Grudziądz</t>
  </si>
  <si>
    <t>Wrocław</t>
  </si>
  <si>
    <t>Orientop Wrocław</t>
  </si>
  <si>
    <t xml:space="preserve">Ind. Dolnośląskie </t>
  </si>
  <si>
    <t>KS Spójnia Warszawa</t>
  </si>
  <si>
    <t>Orientop Wrocław/Paulinum</t>
  </si>
  <si>
    <t>Gdańsk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</si>
</sst>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8"/>
      <name val="Arial CE"/>
      <family val="0"/>
    </font>
    <font>
      <b/>
      <sz val="16"/>
      <name val="Verdana"/>
      <family val="2"/>
    </font>
    <font>
      <b/>
      <sz val="24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0" fontId="2" fillId="0" borderId="0" xfId="51" applyBorder="1" applyAlignment="1">
      <alignment horizontal="center"/>
      <protection/>
    </xf>
    <xf numFmtId="0" fontId="2" fillId="0" borderId="0" xfId="5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6" fillId="0" borderId="0" xfId="51" applyFont="1">
      <alignment/>
      <protection/>
    </xf>
    <xf numFmtId="0" fontId="6" fillId="0" borderId="10" xfId="51" applyNumberFormat="1" applyFont="1" applyFill="1" applyBorder="1" applyAlignment="1">
      <alignment/>
      <protection/>
    </xf>
    <xf numFmtId="0" fontId="6" fillId="0" borderId="0" xfId="51" applyNumberFormat="1" applyFont="1" applyFill="1" applyBorder="1" applyAlignment="1">
      <alignment/>
      <protection/>
    </xf>
    <xf numFmtId="0" fontId="6" fillId="0" borderId="11" xfId="51" applyNumberFormat="1" applyFont="1" applyFill="1" applyBorder="1" applyAlignment="1">
      <alignment/>
      <protection/>
    </xf>
    <xf numFmtId="1" fontId="7" fillId="0" borderId="0" xfId="54" applyNumberFormat="1" applyFont="1" applyFill="1" applyBorder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ont="1">
      <alignment/>
      <protection/>
    </xf>
    <xf numFmtId="0" fontId="5" fillId="0" borderId="0" xfId="51" applyFont="1" applyFill="1">
      <alignment/>
      <protection/>
    </xf>
    <xf numFmtId="0" fontId="5" fillId="32" borderId="0" xfId="51" applyFont="1" applyFill="1">
      <alignment/>
      <protection/>
    </xf>
    <xf numFmtId="164" fontId="5" fillId="0" borderId="0" xfId="51" applyNumberFormat="1" applyFont="1" applyFill="1">
      <alignment/>
      <protection/>
    </xf>
    <xf numFmtId="2" fontId="5" fillId="0" borderId="0" xfId="51" applyNumberFormat="1" applyFont="1" applyFill="1">
      <alignment/>
      <protection/>
    </xf>
    <xf numFmtId="0" fontId="5" fillId="0" borderId="0" xfId="51" applyFont="1" applyFill="1" applyAlignment="1">
      <alignment horizontal="center"/>
      <protection/>
    </xf>
    <xf numFmtId="0" fontId="5" fillId="32" borderId="0" xfId="51" applyFont="1" applyFill="1" applyAlignment="1">
      <alignment horizontal="center"/>
      <protection/>
    </xf>
    <xf numFmtId="0" fontId="5" fillId="32" borderId="0" xfId="51" applyFont="1" applyFill="1">
      <alignment/>
      <protection/>
    </xf>
    <xf numFmtId="0" fontId="2" fillId="0" borderId="0" xfId="51" applyFill="1" applyBorder="1" applyAlignment="1">
      <alignment horizontal="center"/>
      <protection/>
    </xf>
    <xf numFmtId="0" fontId="2" fillId="0" borderId="0" xfId="51" applyFill="1" applyBorder="1">
      <alignment/>
      <protection/>
    </xf>
    <xf numFmtId="0" fontId="2" fillId="0" borderId="0" xfId="51" applyFill="1">
      <alignment/>
      <protection/>
    </xf>
    <xf numFmtId="0" fontId="5" fillId="0" borderId="0" xfId="51" applyFont="1" applyFill="1" applyAlignment="1">
      <alignment horizontal="centerContinuous"/>
      <protection/>
    </xf>
    <xf numFmtId="1" fontId="2" fillId="0" borderId="0" xfId="51" applyNumberFormat="1" applyFill="1" applyBorder="1" applyAlignment="1">
      <alignment horizontal="right"/>
      <protection/>
    </xf>
    <xf numFmtId="0" fontId="2" fillId="0" borderId="0" xfId="51" applyFont="1" applyFill="1">
      <alignment/>
      <protection/>
    </xf>
    <xf numFmtId="1" fontId="5" fillId="32" borderId="0" xfId="51" applyNumberFormat="1" applyFont="1" applyFill="1">
      <alignment/>
      <protection/>
    </xf>
    <xf numFmtId="165" fontId="2" fillId="0" borderId="0" xfId="51" applyNumberFormat="1" applyFont="1">
      <alignment/>
      <protection/>
    </xf>
    <xf numFmtId="0" fontId="5" fillId="0" borderId="0" xfId="51" applyFont="1" applyAlignment="1">
      <alignment horizontal="centerContinuous"/>
      <protection/>
    </xf>
    <xf numFmtId="0" fontId="3" fillId="0" borderId="0" xfId="51" applyFont="1" applyAlignment="1">
      <alignment/>
      <protection/>
    </xf>
    <xf numFmtId="0" fontId="6" fillId="0" borderId="12" xfId="51" applyNumberFormat="1" applyFont="1" applyFill="1" applyBorder="1" applyAlignment="1">
      <alignment/>
      <protection/>
    </xf>
    <xf numFmtId="0" fontId="6" fillId="0" borderId="13" xfId="51" applyNumberFormat="1" applyFont="1" applyFill="1" applyBorder="1" applyAlignment="1">
      <alignment/>
      <protection/>
    </xf>
    <xf numFmtId="1" fontId="7" fillId="0" borderId="11" xfId="54" applyNumberFormat="1" applyFont="1" applyFill="1" applyBorder="1" applyAlignment="1">
      <alignment/>
    </xf>
    <xf numFmtId="0" fontId="4" fillId="0" borderId="0" xfId="51" applyFont="1" applyBorder="1" applyAlignment="1">
      <alignment horizontal="center"/>
      <protection/>
    </xf>
    <xf numFmtId="0" fontId="2" fillId="0" borderId="0" xfId="51" applyFont="1" applyFill="1" applyAlignment="1">
      <alignment horizontal="right"/>
      <protection/>
    </xf>
    <xf numFmtId="1" fontId="2" fillId="0" borderId="14" xfId="54" applyNumberFormat="1" applyFont="1" applyFill="1" applyBorder="1" applyAlignment="1">
      <alignment/>
    </xf>
    <xf numFmtId="1" fontId="2" fillId="0" borderId="13" xfId="54" applyNumberFormat="1" applyFont="1" applyFill="1" applyBorder="1" applyAlignment="1">
      <alignment/>
    </xf>
    <xf numFmtId="0" fontId="4" fillId="33" borderId="0" xfId="51" applyFont="1" applyFill="1" applyBorder="1" applyAlignment="1">
      <alignment horizontal="center"/>
      <protection/>
    </xf>
    <xf numFmtId="0" fontId="2" fillId="33" borderId="0" xfId="5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2" fillId="33" borderId="0" xfId="51" applyFont="1" applyFill="1">
      <alignment/>
      <protection/>
    </xf>
    <xf numFmtId="0" fontId="6" fillId="33" borderId="0" xfId="51" applyFont="1" applyFill="1">
      <alignment/>
      <protection/>
    </xf>
    <xf numFmtId="0" fontId="5" fillId="33" borderId="0" xfId="51" applyFont="1" applyFill="1">
      <alignment/>
      <protection/>
    </xf>
    <xf numFmtId="0" fontId="4" fillId="0" borderId="0" xfId="51" applyNumberFormat="1" applyFont="1" applyBorder="1" applyAlignment="1">
      <alignment horizontal="center"/>
      <protection/>
    </xf>
    <xf numFmtId="0" fontId="2" fillId="0" borderId="0" xfId="51" applyNumberFormat="1">
      <alignment/>
      <protection/>
    </xf>
    <xf numFmtId="0" fontId="6" fillId="0" borderId="0" xfId="51" applyNumberFormat="1" applyFont="1">
      <alignment/>
      <protection/>
    </xf>
    <xf numFmtId="0" fontId="5" fillId="0" borderId="0" xfId="51" applyNumberFormat="1" applyFont="1">
      <alignment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5" fillId="32" borderId="0" xfId="51" applyFont="1" applyFill="1" applyAlignment="1">
      <alignment horizontal="centerContinuous"/>
      <protection/>
    </xf>
    <xf numFmtId="164" fontId="2" fillId="0" borderId="0" xfId="51" applyNumberFormat="1">
      <alignment/>
      <protection/>
    </xf>
    <xf numFmtId="164" fontId="2" fillId="0" borderId="0" xfId="51" applyNumberFormat="1" applyFont="1">
      <alignment/>
      <protection/>
    </xf>
    <xf numFmtId="0" fontId="3" fillId="0" borderId="0" xfId="51" applyFont="1" applyFill="1" applyAlignment="1">
      <alignment horizontal="center"/>
      <protection/>
    </xf>
    <xf numFmtId="14" fontId="4" fillId="0" borderId="0" xfId="51" applyNumberFormat="1" applyFont="1" applyFill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64" fontId="5" fillId="0" borderId="0" xfId="51" applyNumberFormat="1" applyFont="1" applyBorder="1" applyAlignment="1">
      <alignment horizontal="center"/>
      <protection/>
    </xf>
    <xf numFmtId="164" fontId="5" fillId="0" borderId="0" xfId="51" applyNumberFormat="1" applyFont="1" applyFill="1">
      <alignment/>
      <protection/>
    </xf>
    <xf numFmtId="0" fontId="2" fillId="0" borderId="11" xfId="51" applyNumberFormat="1" applyFont="1" applyBorder="1">
      <alignment/>
      <protection/>
    </xf>
    <xf numFmtId="165" fontId="2" fillId="4" borderId="0" xfId="51" applyNumberFormat="1" applyFont="1" applyFill="1" applyProtection="1">
      <alignment/>
      <protection locked="0"/>
    </xf>
    <xf numFmtId="0" fontId="2" fillId="4" borderId="0" xfId="51" applyFont="1" applyFill="1" applyBorder="1" applyAlignment="1" applyProtection="1">
      <alignment horizontal="center"/>
      <protection locked="0"/>
    </xf>
    <xf numFmtId="0" fontId="2" fillId="4" borderId="0" xfId="51" applyFont="1" applyFill="1" applyAlignment="1" applyProtection="1">
      <alignment horizontal="center"/>
      <protection locked="0"/>
    </xf>
    <xf numFmtId="0" fontId="2" fillId="0" borderId="0" xfId="51" applyFill="1" applyAlignment="1" applyProtection="1">
      <alignment horizontal="center"/>
      <protection locked="0"/>
    </xf>
    <xf numFmtId="0" fontId="2" fillId="34" borderId="0" xfId="51" applyFont="1" applyFill="1" applyAlignment="1" applyProtection="1">
      <alignment horizontal="center"/>
      <protection locked="0"/>
    </xf>
    <xf numFmtId="0" fontId="2" fillId="0" borderId="0" xfId="51" applyAlignment="1" applyProtection="1">
      <alignment horizontal="center"/>
      <protection locked="0"/>
    </xf>
    <xf numFmtId="0" fontId="2" fillId="0" borderId="0" xfId="51" applyFill="1" applyBorder="1" applyAlignment="1" applyProtection="1">
      <alignment horizontal="center"/>
      <protection locked="0"/>
    </xf>
    <xf numFmtId="0" fontId="2" fillId="35" borderId="0" xfId="51" applyFill="1" applyAlignment="1" applyProtection="1">
      <alignment horizontal="center"/>
      <protection locked="0"/>
    </xf>
    <xf numFmtId="165" fontId="2" fillId="34" borderId="0" xfId="51" applyNumberFormat="1" applyFill="1" applyAlignment="1" applyProtection="1">
      <alignment horizontal="center"/>
      <protection locked="0"/>
    </xf>
    <xf numFmtId="165" fontId="2" fillId="34" borderId="0" xfId="51" applyNumberFormat="1" applyFont="1" applyFill="1" applyAlignment="1" applyProtection="1">
      <alignment horizontal="center"/>
      <protection locked="0"/>
    </xf>
    <xf numFmtId="0" fontId="5" fillId="32" borderId="0" xfId="51" applyFont="1" applyFill="1" applyProtection="1">
      <alignment/>
      <protection locked="0"/>
    </xf>
    <xf numFmtId="165" fontId="2" fillId="0" borderId="0" xfId="51" applyNumberFormat="1" applyAlignment="1">
      <alignment horizontal="center"/>
      <protection/>
    </xf>
    <xf numFmtId="0" fontId="2" fillId="36" borderId="11" xfId="51" applyNumberFormat="1" applyFont="1" applyFill="1" applyBorder="1">
      <alignment/>
      <protection/>
    </xf>
    <xf numFmtId="0" fontId="2" fillId="36" borderId="0" xfId="51" applyNumberFormat="1" applyFont="1" applyFill="1" applyBorder="1">
      <alignment/>
      <protection/>
    </xf>
    <xf numFmtId="0" fontId="5" fillId="0" borderId="0" xfId="51" applyFont="1" applyBorder="1" applyAlignment="1">
      <alignment horizontal="centerContinuous"/>
      <protection/>
    </xf>
    <xf numFmtId="0" fontId="5" fillId="0" borderId="0" xfId="51" applyFont="1" applyBorder="1" applyAlignment="1">
      <alignment horizontal="center"/>
      <protection/>
    </xf>
    <xf numFmtId="0" fontId="5" fillId="36" borderId="0" xfId="51" applyFont="1" applyFill="1" applyBorder="1" applyAlignment="1">
      <alignment horizontal="center"/>
      <protection/>
    </xf>
    <xf numFmtId="0" fontId="5" fillId="0" borderId="0" xfId="51" applyNumberFormat="1" applyFont="1" applyBorder="1" applyAlignment="1">
      <alignment horizontal="centerContinuous"/>
      <protection/>
    </xf>
    <xf numFmtId="0" fontId="5" fillId="0" borderId="15" xfId="51" applyNumberFormat="1" applyFont="1" applyBorder="1" applyAlignment="1">
      <alignment horizontal="centerContinuous"/>
      <protection/>
    </xf>
    <xf numFmtId="0" fontId="5" fillId="0" borderId="16" xfId="51" applyNumberFormat="1" applyFont="1" applyBorder="1" applyAlignment="1">
      <alignment horizontal="centerContinuous"/>
      <protection/>
    </xf>
    <xf numFmtId="0" fontId="5" fillId="0" borderId="16" xfId="51" applyNumberFormat="1" applyFont="1" applyBorder="1" applyAlignment="1">
      <alignment horizontal="center"/>
      <protection/>
    </xf>
    <xf numFmtId="0" fontId="2" fillId="0" borderId="15" xfId="51" applyNumberFormat="1" applyFont="1" applyBorder="1">
      <alignment/>
      <protection/>
    </xf>
    <xf numFmtId="0" fontId="2" fillId="0" borderId="17" xfId="51" applyNumberFormat="1" applyFont="1" applyBorder="1">
      <alignment/>
      <protection/>
    </xf>
    <xf numFmtId="0" fontId="5" fillId="0" borderId="16" xfId="51" applyFont="1" applyBorder="1" applyAlignment="1">
      <alignment horizontal="centerContinuous"/>
      <protection/>
    </xf>
    <xf numFmtId="0" fontId="5" fillId="0" borderId="15" xfId="51" applyNumberFormat="1" applyFont="1" applyBorder="1" applyAlignment="1">
      <alignment horizontal="center"/>
      <protection/>
    </xf>
    <xf numFmtId="0" fontId="5" fillId="0" borderId="0" xfId="51" applyNumberFormat="1" applyFont="1" applyFill="1" applyBorder="1" applyAlignment="1" applyProtection="1">
      <alignment horizontal="center"/>
      <protection/>
    </xf>
    <xf numFmtId="0" fontId="5" fillId="0" borderId="0" xfId="51" applyNumberFormat="1" applyFont="1" applyFill="1" applyAlignment="1" applyProtection="1">
      <alignment horizontal="center"/>
      <protection/>
    </xf>
    <xf numFmtId="0" fontId="5" fillId="0" borderId="0" xfId="51" applyNumberFormat="1" applyFont="1" applyAlignment="1" applyProtection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Fill="1">
      <alignment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0" xfId="51" applyFont="1" applyFill="1" applyBorder="1">
      <alignment/>
      <protection/>
    </xf>
    <xf numFmtId="0" fontId="10" fillId="0" borderId="0" xfId="51" applyFont="1" applyAlignment="1">
      <alignment horizontal="center"/>
      <protection/>
    </xf>
    <xf numFmtId="0" fontId="10" fillId="0" borderId="0" xfId="51" applyNumberFormat="1" applyFont="1" applyFill="1" applyBorder="1" applyAlignment="1">
      <alignment/>
      <protection/>
    </xf>
    <xf numFmtId="0" fontId="10" fillId="0" borderId="11" xfId="51" applyNumberFormat="1" applyFont="1" applyFill="1" applyBorder="1" applyAlignment="1">
      <alignment/>
      <protection/>
    </xf>
    <xf numFmtId="1" fontId="8" fillId="0" borderId="0" xfId="54" applyNumberFormat="1" applyFont="1" applyFill="1" applyBorder="1" applyAlignment="1">
      <alignment/>
    </xf>
    <xf numFmtId="1" fontId="8" fillId="0" borderId="11" xfId="54" applyNumberFormat="1" applyFont="1" applyFill="1" applyBorder="1" applyAlignment="1">
      <alignment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0" fontId="8" fillId="0" borderId="18" xfId="51" applyFont="1" applyFill="1" applyBorder="1" applyAlignment="1">
      <alignment horizontal="center"/>
      <protection/>
    </xf>
    <xf numFmtId="0" fontId="10" fillId="0" borderId="18" xfId="51" applyNumberFormat="1" applyFont="1" applyFill="1" applyBorder="1" applyAlignment="1">
      <alignment/>
      <protection/>
    </xf>
    <xf numFmtId="1" fontId="8" fillId="0" borderId="18" xfId="54" applyNumberFormat="1" applyFont="1" applyFill="1" applyBorder="1" applyAlignment="1">
      <alignment/>
    </xf>
    <xf numFmtId="0" fontId="8" fillId="0" borderId="0" xfId="51" applyFont="1" applyAlignment="1">
      <alignment vertical="center"/>
      <protection/>
    </xf>
    <xf numFmtId="0" fontId="9" fillId="0" borderId="0" xfId="51" applyFont="1" applyFill="1" applyAlignment="1">
      <alignment horizontal="center" vertical="center"/>
      <protection/>
    </xf>
    <xf numFmtId="0" fontId="9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Fill="1" applyAlignment="1">
      <alignment horizontal="center" vertical="center"/>
      <protection/>
    </xf>
    <xf numFmtId="0" fontId="8" fillId="4" borderId="0" xfId="0" applyFont="1" applyFill="1" applyBorder="1" applyAlignment="1">
      <alignment horizontal="center" vertical="center"/>
    </xf>
    <xf numFmtId="0" fontId="8" fillId="0" borderId="0" xfId="51" applyFont="1" applyFill="1" applyAlignment="1" applyProtection="1">
      <alignment horizontal="center" vertical="center"/>
      <protection locked="0"/>
    </xf>
    <xf numFmtId="0" fontId="9" fillId="0" borderId="0" xfId="51" applyFont="1" applyFill="1" applyAlignment="1">
      <alignment horizontal="center" vertical="center"/>
      <protection/>
    </xf>
    <xf numFmtId="0" fontId="8" fillId="34" borderId="0" xfId="51" applyFont="1" applyFill="1" applyAlignment="1" applyProtection="1">
      <alignment horizontal="center" vertical="center"/>
      <protection locked="0"/>
    </xf>
    <xf numFmtId="0" fontId="9" fillId="34" borderId="0" xfId="51" applyFont="1" applyFill="1" applyAlignment="1" applyProtection="1">
      <alignment horizontal="center" vertical="center"/>
      <protection/>
    </xf>
    <xf numFmtId="0" fontId="9" fillId="32" borderId="0" xfId="51" applyFont="1" applyFill="1" applyAlignment="1">
      <alignment horizontal="center" vertical="center"/>
      <protection/>
    </xf>
    <xf numFmtId="0" fontId="9" fillId="0" borderId="0" xfId="51" applyFont="1" applyAlignment="1">
      <alignment horizontal="left" vertical="center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Alignment="1" applyProtection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0" xfId="51" applyFont="1" applyFill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9" fillId="4" borderId="0" xfId="51" applyFont="1" applyFill="1" applyAlignment="1">
      <alignment horizontal="center" vertical="center"/>
      <protection/>
    </xf>
    <xf numFmtId="0" fontId="9" fillId="18" borderId="0" xfId="5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37" borderId="0" xfId="0" applyFont="1" applyFill="1" applyBorder="1" applyAlignment="1">
      <alignment horizontal="center"/>
    </xf>
    <xf numFmtId="0" fontId="9" fillId="38" borderId="0" xfId="51" applyFont="1" applyFill="1" applyAlignment="1">
      <alignment horizontal="center" vertical="center"/>
      <protection/>
    </xf>
    <xf numFmtId="0" fontId="8" fillId="38" borderId="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vertical="center"/>
    </xf>
    <xf numFmtId="0" fontId="15" fillId="39" borderId="0" xfId="0" applyFont="1" applyFill="1" applyAlignment="1">
      <alignment horizontal="center" vertical="center"/>
    </xf>
    <xf numFmtId="0" fontId="9" fillId="0" borderId="0" xfId="51" applyFont="1" applyBorder="1" applyAlignment="1">
      <alignment horizontal="center"/>
      <protection/>
    </xf>
    <xf numFmtId="0" fontId="14" fillId="0" borderId="0" xfId="51" applyFont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14" fontId="4" fillId="0" borderId="0" xfId="51" applyNumberFormat="1" applyFont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1" fontId="2" fillId="0" borderId="18" xfId="54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ální_trail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 val="0"/>
        <i/>
        <color indexed="10"/>
      </font>
    </dxf>
    <dxf>
      <font>
        <b val="0"/>
        <i/>
        <color indexed="10"/>
      </font>
    </dxf>
    <dxf>
      <font>
        <b/>
        <i val="0"/>
        <color auto="1"/>
      </font>
      <fill>
        <patternFill>
          <bgColor indexed="11"/>
        </patternFill>
      </fill>
    </dxf>
    <dxf>
      <font>
        <b val="0"/>
        <i/>
        <color indexed="10"/>
      </font>
    </dxf>
    <dxf>
      <font>
        <b val="0"/>
        <i/>
        <color indexed="10"/>
      </font>
    </dxf>
    <dxf>
      <font>
        <b/>
        <i val="0"/>
        <color auto="1"/>
      </font>
      <fill>
        <patternFill>
          <bgColor indexed="11"/>
        </patternFill>
      </fill>
    </dxf>
    <dxf>
      <font>
        <b val="0"/>
        <i/>
        <color indexed="10"/>
      </font>
    </dxf>
    <dxf>
      <font>
        <b/>
        <i val="0"/>
        <color auto="1"/>
      </font>
      <fill>
        <patternFill>
          <bgColor rgb="FF00FF00"/>
        </patternFill>
      </fill>
      <border/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76200</xdr:rowOff>
    </xdr:from>
    <xdr:to>
      <xdr:col>29</xdr:col>
      <xdr:colOff>0</xdr:colOff>
      <xdr:row>5</xdr:row>
      <xdr:rowOff>238125</xdr:rowOff>
    </xdr:to>
    <xdr:pic>
      <xdr:nvPicPr>
        <xdr:cNvPr id="1" name="Obraz 4" descr="trailo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00025"/>
          <a:ext cx="1647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1819275</xdr:colOff>
      <xdr:row>6</xdr:row>
      <xdr:rowOff>180975</xdr:rowOff>
    </xdr:to>
    <xdr:pic>
      <xdr:nvPicPr>
        <xdr:cNvPr id="2" name="Picture 9" descr="Nocne_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20955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75" zoomScaleNormal="75" zoomScalePageLayoutView="0" workbookViewId="0" topLeftCell="B1">
      <selection activeCell="K17" sqref="K17"/>
    </sheetView>
  </sheetViews>
  <sheetFormatPr defaultColWidth="9.00390625" defaultRowHeight="12.75"/>
  <cols>
    <col min="1" max="1" width="6.625" style="91" customWidth="1"/>
    <col min="2" max="2" width="9.125" style="91" customWidth="1"/>
    <col min="3" max="4" width="26.00390625" style="89" customWidth="1"/>
    <col min="5" max="5" width="17.00390625" style="91" customWidth="1"/>
    <col min="6" max="6" width="8.375" style="91" customWidth="1"/>
    <col min="7" max="7" width="9.125" style="91" customWidth="1"/>
    <col min="8" max="8" width="3.75390625" style="90" customWidth="1"/>
    <col min="9" max="9" width="4.75390625" style="104" customWidth="1"/>
    <col min="10" max="10" width="4.75390625" style="103" customWidth="1"/>
    <col min="11" max="24" width="4.75390625" style="89" customWidth="1"/>
    <col min="25" max="25" width="2.25390625" style="90" customWidth="1"/>
    <col min="26" max="26" width="7.125" style="92" customWidth="1"/>
    <col min="27" max="27" width="2.875" style="92" customWidth="1"/>
    <col min="28" max="28" width="5.125" style="89" customWidth="1"/>
    <col min="29" max="30" width="4.25390625" style="89" customWidth="1"/>
    <col min="31" max="31" width="7.875" style="89" customWidth="1"/>
    <col min="32" max="32" width="14.875" style="0" customWidth="1"/>
  </cols>
  <sheetData>
    <row r="1" spans="2:7" ht="9.75" customHeight="1">
      <c r="B1" s="89"/>
      <c r="F1" s="89"/>
      <c r="G1" s="89"/>
    </row>
    <row r="2" spans="1:31" ht="24.75" customHeight="1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1:31" ht="23.25" customHeight="1">
      <c r="A3" s="135" t="s">
        <v>66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3.25" customHeight="1">
      <c r="A4" s="135" t="s">
        <v>67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24" customHeight="1">
      <c r="A5" s="136" t="s">
        <v>68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24.75" customHeight="1">
      <c r="A6" s="133" t="s">
        <v>69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5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15.75">
      <c r="A8" s="102"/>
      <c r="B8" s="102"/>
      <c r="C8" s="100"/>
      <c r="D8" s="100"/>
      <c r="E8" s="100"/>
      <c r="F8" s="102"/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101"/>
      <c r="Z8" s="101"/>
      <c r="AA8" s="101"/>
      <c r="AB8" s="101"/>
      <c r="AC8" s="100"/>
      <c r="AD8" s="100"/>
      <c r="AE8" s="100"/>
    </row>
    <row r="9" spans="1:32" s="127" customFormat="1" ht="15.75">
      <c r="A9" s="109"/>
      <c r="B9" s="110" t="s">
        <v>52</v>
      </c>
      <c r="C9" s="108"/>
      <c r="D9" s="108"/>
      <c r="E9" s="111"/>
      <c r="F9" s="110"/>
      <c r="G9" s="110"/>
      <c r="H9" s="112"/>
      <c r="I9" s="113" t="s">
        <v>46</v>
      </c>
      <c r="J9" s="113" t="s">
        <v>46</v>
      </c>
      <c r="K9" s="113" t="s">
        <v>70</v>
      </c>
      <c r="L9" s="113" t="s">
        <v>46</v>
      </c>
      <c r="M9" s="113" t="s">
        <v>46</v>
      </c>
      <c r="N9" s="113" t="s">
        <v>44</v>
      </c>
      <c r="O9" s="113" t="s">
        <v>46</v>
      </c>
      <c r="P9" s="113" t="s">
        <v>46</v>
      </c>
      <c r="Q9" s="113" t="s">
        <v>70</v>
      </c>
      <c r="R9" s="113" t="s">
        <v>44</v>
      </c>
      <c r="S9" s="113" t="s">
        <v>46</v>
      </c>
      <c r="T9" s="113" t="s">
        <v>46</v>
      </c>
      <c r="U9" s="113" t="s">
        <v>46</v>
      </c>
      <c r="V9" s="113" t="s">
        <v>46</v>
      </c>
      <c r="W9" s="113" t="s">
        <v>44</v>
      </c>
      <c r="X9" s="113" t="s">
        <v>44</v>
      </c>
      <c r="Y9" s="114"/>
      <c r="Z9" s="115"/>
      <c r="AA9" s="115"/>
      <c r="AB9" s="116" t="s">
        <v>44</v>
      </c>
      <c r="AC9" s="116" t="s">
        <v>48</v>
      </c>
      <c r="AD9" s="116" t="s">
        <v>49</v>
      </c>
      <c r="AE9" s="117" t="s">
        <v>50</v>
      </c>
      <c r="AF9" s="117" t="s">
        <v>50</v>
      </c>
    </row>
    <row r="10" spans="1:32" s="127" customFormat="1" ht="15.75">
      <c r="A10" s="109" t="s">
        <v>52</v>
      </c>
      <c r="B10" s="110" t="s">
        <v>56</v>
      </c>
      <c r="C10" s="119" t="s">
        <v>54</v>
      </c>
      <c r="D10" s="119" t="s">
        <v>64</v>
      </c>
      <c r="E10" s="110" t="s">
        <v>53</v>
      </c>
      <c r="F10" s="110" t="s">
        <v>65</v>
      </c>
      <c r="G10" s="110" t="s">
        <v>61</v>
      </c>
      <c r="H10" s="115"/>
      <c r="I10" s="120">
        <v>1</v>
      </c>
      <c r="J10" s="120">
        <v>2</v>
      </c>
      <c r="K10" s="121">
        <v>3</v>
      </c>
      <c r="L10" s="121">
        <v>4</v>
      </c>
      <c r="M10" s="121">
        <v>5</v>
      </c>
      <c r="N10" s="121">
        <v>6</v>
      </c>
      <c r="O10" s="121">
        <v>7</v>
      </c>
      <c r="P10" s="121">
        <v>8</v>
      </c>
      <c r="Q10" s="121">
        <v>9</v>
      </c>
      <c r="R10" s="121">
        <v>10</v>
      </c>
      <c r="S10" s="121">
        <v>11</v>
      </c>
      <c r="T10" s="121">
        <v>12</v>
      </c>
      <c r="U10" s="121">
        <v>13</v>
      </c>
      <c r="V10" s="121">
        <v>14</v>
      </c>
      <c r="W10" s="121">
        <v>15</v>
      </c>
      <c r="X10" s="121">
        <v>16</v>
      </c>
      <c r="Y10" s="121"/>
      <c r="Z10" s="115" t="s">
        <v>51</v>
      </c>
      <c r="AA10" s="115"/>
      <c r="AB10" s="117" t="s">
        <v>2</v>
      </c>
      <c r="AC10" s="117" t="s">
        <v>3</v>
      </c>
      <c r="AD10" s="117" t="s">
        <v>7</v>
      </c>
      <c r="AE10" s="117" t="s">
        <v>63</v>
      </c>
      <c r="AF10" s="117" t="s">
        <v>105</v>
      </c>
    </row>
    <row r="11" spans="1:32" s="127" customFormat="1" ht="16.5" customHeight="1">
      <c r="A11" s="125">
        <v>1</v>
      </c>
      <c r="B11" s="129"/>
      <c r="C11" s="130" t="s">
        <v>75</v>
      </c>
      <c r="D11" s="130" t="s">
        <v>125</v>
      </c>
      <c r="E11" s="124" t="s">
        <v>55</v>
      </c>
      <c r="F11" s="126">
        <f aca="true" t="shared" si="0" ref="F11:F43">Z11</f>
        <v>14</v>
      </c>
      <c r="G11" s="118"/>
      <c r="H11" s="122"/>
      <c r="I11" s="113" t="s">
        <v>46</v>
      </c>
      <c r="J11" s="113" t="s">
        <v>46</v>
      </c>
      <c r="K11" s="113" t="s">
        <v>44</v>
      </c>
      <c r="L11" s="113" t="s">
        <v>46</v>
      </c>
      <c r="M11" s="113" t="s">
        <v>46</v>
      </c>
      <c r="N11" s="113" t="s">
        <v>44</v>
      </c>
      <c r="O11" s="113" t="s">
        <v>46</v>
      </c>
      <c r="P11" s="113" t="s">
        <v>46</v>
      </c>
      <c r="Q11" s="113" t="s">
        <v>44</v>
      </c>
      <c r="R11" s="113" t="s">
        <v>44</v>
      </c>
      <c r="S11" s="113" t="s">
        <v>46</v>
      </c>
      <c r="T11" s="113" t="s">
        <v>46</v>
      </c>
      <c r="U11" s="113" t="s">
        <v>46</v>
      </c>
      <c r="V11" s="113" t="s">
        <v>46</v>
      </c>
      <c r="W11" s="113" t="s">
        <v>44</v>
      </c>
      <c r="X11" s="113" t="s">
        <v>44</v>
      </c>
      <c r="Y11" s="114"/>
      <c r="Z11" s="109">
        <f aca="true" t="shared" si="1" ref="Z11:Z43">AND($I$9&lt;&gt;"",$I$9=I11)+AND($J$9&lt;&gt;"",$J$9=J11)+AND($K$9&lt;&gt;"",$K$9=K11)+AND($L$9&lt;&gt;"",$L$9=L11)+AND($M$9&lt;&gt;"",$M$9=M11)+AND($N$9&lt;&gt;"",$N$9=N11)+AND($O$9&lt;&gt;"",$O$9=O11)+AND($P$9&lt;&gt;"",$P$9=P11)+AND($Q$9&lt;&gt;"",$Q$9=Q11)+AND($R$9&lt;&gt;"",$R$9=R11)+AND($S$9&lt;&gt;"",$S$9=S11)+AND($T$9&lt;&gt;"",$T$9=T11)+AND($U$9&lt;&gt;"",$U$9=U11)+AND($V$9&lt;&gt;"",$V$9=V11)+AND($W$9&lt;&gt;"",$W$9=W11)+AND($X$9&lt;&gt;"",$X$9=X11)</f>
        <v>14</v>
      </c>
      <c r="AA11" s="123"/>
      <c r="AB11" s="128" t="s">
        <v>44</v>
      </c>
      <c r="AC11" s="128" t="s">
        <v>48</v>
      </c>
      <c r="AD11" s="128" t="s">
        <v>49</v>
      </c>
      <c r="AE11" s="128">
        <v>63</v>
      </c>
      <c r="AF11" s="132">
        <v>63</v>
      </c>
    </row>
    <row r="12" spans="1:32" s="127" customFormat="1" ht="16.5" customHeight="1">
      <c r="A12" s="125">
        <v>2</v>
      </c>
      <c r="B12" s="129"/>
      <c r="C12" s="130" t="s">
        <v>79</v>
      </c>
      <c r="D12" s="130" t="s">
        <v>122</v>
      </c>
      <c r="E12" s="124" t="s">
        <v>55</v>
      </c>
      <c r="F12" s="126">
        <f t="shared" si="0"/>
        <v>13</v>
      </c>
      <c r="G12" s="118"/>
      <c r="H12" s="122"/>
      <c r="I12" s="113" t="s">
        <v>46</v>
      </c>
      <c r="J12" s="113" t="s">
        <v>46</v>
      </c>
      <c r="K12" s="113" t="s">
        <v>46</v>
      </c>
      <c r="L12" s="113" t="s">
        <v>46</v>
      </c>
      <c r="M12" s="113" t="s">
        <v>46</v>
      </c>
      <c r="N12" s="113" t="s">
        <v>44</v>
      </c>
      <c r="O12" s="113" t="s">
        <v>46</v>
      </c>
      <c r="P12" s="113" t="s">
        <v>46</v>
      </c>
      <c r="Q12" s="113" t="s">
        <v>46</v>
      </c>
      <c r="R12" s="113" t="s">
        <v>44</v>
      </c>
      <c r="S12" s="113" t="s">
        <v>46</v>
      </c>
      <c r="T12" s="113" t="s">
        <v>44</v>
      </c>
      <c r="U12" s="113" t="s">
        <v>46</v>
      </c>
      <c r="V12" s="113" t="s">
        <v>46</v>
      </c>
      <c r="W12" s="113" t="s">
        <v>44</v>
      </c>
      <c r="X12" s="113" t="s">
        <v>44</v>
      </c>
      <c r="Y12" s="114"/>
      <c r="Z12" s="109">
        <f t="shared" si="1"/>
        <v>13</v>
      </c>
      <c r="AA12" s="123"/>
      <c r="AB12" s="128" t="s">
        <v>44</v>
      </c>
      <c r="AC12" s="128" t="s">
        <v>48</v>
      </c>
      <c r="AD12" s="128" t="s">
        <v>49</v>
      </c>
      <c r="AE12" s="128">
        <v>22</v>
      </c>
      <c r="AF12" s="132">
        <v>22</v>
      </c>
    </row>
    <row r="13" spans="1:32" s="127" customFormat="1" ht="16.5" customHeight="1">
      <c r="A13" s="125">
        <v>3</v>
      </c>
      <c r="B13" s="129"/>
      <c r="C13" s="130" t="s">
        <v>73</v>
      </c>
      <c r="D13" s="130" t="s">
        <v>104</v>
      </c>
      <c r="E13" s="124" t="s">
        <v>55</v>
      </c>
      <c r="F13" s="126">
        <f t="shared" si="0"/>
        <v>13</v>
      </c>
      <c r="G13" s="118"/>
      <c r="H13" s="122"/>
      <c r="I13" s="113" t="s">
        <v>46</v>
      </c>
      <c r="J13" s="113" t="s">
        <v>46</v>
      </c>
      <c r="K13" s="113" t="s">
        <v>46</v>
      </c>
      <c r="L13" s="113" t="s">
        <v>46</v>
      </c>
      <c r="M13" s="113" t="s">
        <v>46</v>
      </c>
      <c r="N13" s="113" t="s">
        <v>44</v>
      </c>
      <c r="O13" s="113" t="s">
        <v>46</v>
      </c>
      <c r="P13" s="113" t="s">
        <v>46</v>
      </c>
      <c r="Q13" s="113" t="s">
        <v>44</v>
      </c>
      <c r="R13" s="113" t="s">
        <v>44</v>
      </c>
      <c r="S13" s="113" t="s">
        <v>46</v>
      </c>
      <c r="T13" s="113" t="s">
        <v>44</v>
      </c>
      <c r="U13" s="113" t="s">
        <v>46</v>
      </c>
      <c r="V13" s="113" t="s">
        <v>46</v>
      </c>
      <c r="W13" s="113" t="s">
        <v>44</v>
      </c>
      <c r="X13" s="113" t="s">
        <v>44</v>
      </c>
      <c r="Y13" s="114"/>
      <c r="Z13" s="109">
        <f t="shared" si="1"/>
        <v>13</v>
      </c>
      <c r="AA13" s="123"/>
      <c r="AB13" s="128" t="s">
        <v>44</v>
      </c>
      <c r="AC13" s="128" t="s">
        <v>48</v>
      </c>
      <c r="AD13" s="128" t="s">
        <v>49</v>
      </c>
      <c r="AE13" s="128">
        <v>32</v>
      </c>
      <c r="AF13" s="132">
        <v>32</v>
      </c>
    </row>
    <row r="14" spans="1:32" s="127" customFormat="1" ht="16.5" customHeight="1">
      <c r="A14" s="125">
        <v>4</v>
      </c>
      <c r="B14" s="129"/>
      <c r="C14" s="130" t="s">
        <v>62</v>
      </c>
      <c r="D14" s="130" t="s">
        <v>122</v>
      </c>
      <c r="E14" s="124" t="s">
        <v>55</v>
      </c>
      <c r="F14" s="126">
        <f t="shared" si="0"/>
        <v>13</v>
      </c>
      <c r="G14" s="118"/>
      <c r="H14" s="122"/>
      <c r="I14" s="113" t="s">
        <v>46</v>
      </c>
      <c r="J14" s="113" t="s">
        <v>46</v>
      </c>
      <c r="K14" s="113" t="s">
        <v>46</v>
      </c>
      <c r="L14" s="113" t="s">
        <v>44</v>
      </c>
      <c r="M14" s="113" t="s">
        <v>46</v>
      </c>
      <c r="N14" s="113" t="s">
        <v>44</v>
      </c>
      <c r="O14" s="113" t="s">
        <v>46</v>
      </c>
      <c r="P14" s="113" t="s">
        <v>46</v>
      </c>
      <c r="Q14" s="113" t="s">
        <v>44</v>
      </c>
      <c r="R14" s="113" t="s">
        <v>44</v>
      </c>
      <c r="S14" s="113" t="s">
        <v>46</v>
      </c>
      <c r="T14" s="113" t="s">
        <v>46</v>
      </c>
      <c r="U14" s="113" t="s">
        <v>46</v>
      </c>
      <c r="V14" s="113" t="s">
        <v>46</v>
      </c>
      <c r="W14" s="113" t="s">
        <v>44</v>
      </c>
      <c r="X14" s="113" t="s">
        <v>44</v>
      </c>
      <c r="Y14" s="114"/>
      <c r="Z14" s="109">
        <f t="shared" si="1"/>
        <v>13</v>
      </c>
      <c r="AA14" s="123"/>
      <c r="AB14" s="128" t="s">
        <v>44</v>
      </c>
      <c r="AC14" s="128" t="s">
        <v>48</v>
      </c>
      <c r="AD14" s="128" t="s">
        <v>47</v>
      </c>
      <c r="AE14" s="128">
        <v>34</v>
      </c>
      <c r="AF14" s="132">
        <v>94</v>
      </c>
    </row>
    <row r="15" spans="1:32" s="127" customFormat="1" ht="16.5" customHeight="1">
      <c r="A15" s="125">
        <v>5</v>
      </c>
      <c r="B15" s="129"/>
      <c r="C15" s="130" t="s">
        <v>91</v>
      </c>
      <c r="D15" s="130" t="s">
        <v>113</v>
      </c>
      <c r="E15" s="124" t="s">
        <v>55</v>
      </c>
      <c r="F15" s="126">
        <f t="shared" si="0"/>
        <v>13</v>
      </c>
      <c r="G15" s="118"/>
      <c r="H15" s="122"/>
      <c r="I15" s="113" t="s">
        <v>46</v>
      </c>
      <c r="J15" s="113" t="s">
        <v>46</v>
      </c>
      <c r="K15" s="113" t="s">
        <v>46</v>
      </c>
      <c r="L15" s="113" t="s">
        <v>46</v>
      </c>
      <c r="M15" s="113" t="s">
        <v>46</v>
      </c>
      <c r="N15" s="113" t="s">
        <v>44</v>
      </c>
      <c r="O15" s="113" t="s">
        <v>46</v>
      </c>
      <c r="P15" s="113" t="s">
        <v>46</v>
      </c>
      <c r="Q15" s="113" t="s">
        <v>46</v>
      </c>
      <c r="R15" s="113" t="s">
        <v>44</v>
      </c>
      <c r="S15" s="113" t="s">
        <v>46</v>
      </c>
      <c r="T15" s="113" t="s">
        <v>46</v>
      </c>
      <c r="U15" s="113" t="s">
        <v>46</v>
      </c>
      <c r="V15" s="113" t="s">
        <v>44</v>
      </c>
      <c r="W15" s="113" t="s">
        <v>44</v>
      </c>
      <c r="X15" s="113" t="s">
        <v>44</v>
      </c>
      <c r="Y15" s="114"/>
      <c r="Z15" s="109">
        <f t="shared" si="1"/>
        <v>13</v>
      </c>
      <c r="AA15" s="123"/>
      <c r="AB15" s="128" t="s">
        <v>44</v>
      </c>
      <c r="AC15" s="128" t="s">
        <v>48</v>
      </c>
      <c r="AD15" s="128" t="s">
        <v>47</v>
      </c>
      <c r="AE15" s="128">
        <v>40</v>
      </c>
      <c r="AF15" s="132">
        <v>100</v>
      </c>
    </row>
    <row r="16" spans="1:32" s="127" customFormat="1" ht="16.5" customHeight="1">
      <c r="A16" s="125">
        <v>6</v>
      </c>
      <c r="B16" s="129"/>
      <c r="C16" s="130" t="s">
        <v>74</v>
      </c>
      <c r="D16" s="130" t="s">
        <v>126</v>
      </c>
      <c r="E16" s="124" t="s">
        <v>55</v>
      </c>
      <c r="F16" s="126">
        <f t="shared" si="0"/>
        <v>13</v>
      </c>
      <c r="G16" s="118"/>
      <c r="H16" s="122"/>
      <c r="I16" s="113" t="s">
        <v>46</v>
      </c>
      <c r="J16" s="113" t="s">
        <v>46</v>
      </c>
      <c r="K16" s="113" t="s">
        <v>46</v>
      </c>
      <c r="L16" s="113" t="s">
        <v>44</v>
      </c>
      <c r="M16" s="113" t="s">
        <v>46</v>
      </c>
      <c r="N16" s="113" t="s">
        <v>44</v>
      </c>
      <c r="O16" s="113" t="s">
        <v>46</v>
      </c>
      <c r="P16" s="113" t="s">
        <v>46</v>
      </c>
      <c r="Q16" s="113" t="s">
        <v>44</v>
      </c>
      <c r="R16" s="113" t="s">
        <v>44</v>
      </c>
      <c r="S16" s="113" t="s">
        <v>46</v>
      </c>
      <c r="T16" s="113" t="s">
        <v>46</v>
      </c>
      <c r="U16" s="113" t="s">
        <v>46</v>
      </c>
      <c r="V16" s="113" t="s">
        <v>46</v>
      </c>
      <c r="W16" s="113" t="s">
        <v>44</v>
      </c>
      <c r="X16" s="113" t="s">
        <v>44</v>
      </c>
      <c r="Y16" s="114"/>
      <c r="Z16" s="109">
        <f t="shared" si="1"/>
        <v>13</v>
      </c>
      <c r="AA16" s="123"/>
      <c r="AB16" s="128" t="s">
        <v>44</v>
      </c>
      <c r="AC16" s="128" t="s">
        <v>47</v>
      </c>
      <c r="AD16" s="128" t="s">
        <v>49</v>
      </c>
      <c r="AE16" s="128">
        <v>62</v>
      </c>
      <c r="AF16" s="132">
        <v>122</v>
      </c>
    </row>
    <row r="17" spans="1:32" s="127" customFormat="1" ht="16.5" customHeight="1">
      <c r="A17" s="125">
        <v>7</v>
      </c>
      <c r="B17" s="129"/>
      <c r="C17" s="130" t="s">
        <v>77</v>
      </c>
      <c r="D17" s="130" t="s">
        <v>123</v>
      </c>
      <c r="E17" s="124" t="s">
        <v>55</v>
      </c>
      <c r="F17" s="126">
        <f>Z17</f>
        <v>13</v>
      </c>
      <c r="G17" s="118"/>
      <c r="H17" s="122"/>
      <c r="I17" s="113" t="s">
        <v>46</v>
      </c>
      <c r="J17" s="113" t="s">
        <v>46</v>
      </c>
      <c r="K17" s="113" t="s">
        <v>46</v>
      </c>
      <c r="L17" s="113" t="s">
        <v>44</v>
      </c>
      <c r="M17" s="113" t="s">
        <v>46</v>
      </c>
      <c r="N17" s="113" t="s">
        <v>44</v>
      </c>
      <c r="O17" s="113" t="s">
        <v>46</v>
      </c>
      <c r="P17" s="113" t="s">
        <v>46</v>
      </c>
      <c r="Q17" s="113" t="s">
        <v>44</v>
      </c>
      <c r="R17" s="113" t="s">
        <v>44</v>
      </c>
      <c r="S17" s="113" t="s">
        <v>46</v>
      </c>
      <c r="T17" s="113" t="s">
        <v>46</v>
      </c>
      <c r="U17" s="113" t="s">
        <v>46</v>
      </c>
      <c r="V17" s="113" t="s">
        <v>46</v>
      </c>
      <c r="W17" s="113" t="s">
        <v>44</v>
      </c>
      <c r="X17" s="113" t="s">
        <v>44</v>
      </c>
      <c r="Y17" s="114"/>
      <c r="Z17" s="109">
        <f>AND($I$9&lt;&gt;"",$I$9=I17)+AND($J$9&lt;&gt;"",$J$9=J17)+AND($K$9&lt;&gt;"",$K$9=K17)+AND($L$9&lt;&gt;"",$L$9=L17)+AND($M$9&lt;&gt;"",$M$9=M17)+AND($N$9&lt;&gt;"",$N$9=N17)+AND($O$9&lt;&gt;"",$O$9=O17)+AND($P$9&lt;&gt;"",$P$9=P17)+AND($Q$9&lt;&gt;"",$Q$9=Q17)+AND($R$9&lt;&gt;"",$R$9=R17)+AND($S$9&lt;&gt;"",$S$9=S17)+AND($T$9&lt;&gt;"",$T$9=T17)+AND($U$9&lt;&gt;"",$U$9=U17)+AND($V$9&lt;&gt;"",$V$9=V17)+AND($W$9&lt;&gt;"",$W$9=W17)+AND($X$9&lt;&gt;"",$X$9=X17)</f>
        <v>13</v>
      </c>
      <c r="AA17" s="123"/>
      <c r="AB17" s="128" t="s">
        <v>44</v>
      </c>
      <c r="AC17" s="128" t="s">
        <v>49</v>
      </c>
      <c r="AD17" s="128" t="s">
        <v>72</v>
      </c>
      <c r="AE17" s="128">
        <v>76</v>
      </c>
      <c r="AF17" s="132">
        <v>196</v>
      </c>
    </row>
    <row r="18" spans="1:32" s="127" customFormat="1" ht="16.5" customHeight="1">
      <c r="A18" s="125">
        <v>8</v>
      </c>
      <c r="B18" s="129"/>
      <c r="C18" s="130" t="s">
        <v>71</v>
      </c>
      <c r="D18" s="130" t="s">
        <v>103</v>
      </c>
      <c r="E18" s="124" t="s">
        <v>55</v>
      </c>
      <c r="F18" s="126">
        <f>Z18</f>
        <v>13</v>
      </c>
      <c r="G18" s="118"/>
      <c r="H18" s="122"/>
      <c r="I18" s="113" t="s">
        <v>46</v>
      </c>
      <c r="J18" s="113" t="s">
        <v>46</v>
      </c>
      <c r="K18" s="113" t="s">
        <v>44</v>
      </c>
      <c r="L18" s="113" t="s">
        <v>44</v>
      </c>
      <c r="M18" s="113" t="s">
        <v>46</v>
      </c>
      <c r="N18" s="113" t="s">
        <v>44</v>
      </c>
      <c r="O18" s="113" t="s">
        <v>46</v>
      </c>
      <c r="P18" s="113" t="s">
        <v>46</v>
      </c>
      <c r="Q18" s="113" t="s">
        <v>44</v>
      </c>
      <c r="R18" s="113" t="s">
        <v>44</v>
      </c>
      <c r="S18" s="113" t="s">
        <v>46</v>
      </c>
      <c r="T18" s="113" t="s">
        <v>46</v>
      </c>
      <c r="U18" s="113" t="s">
        <v>46</v>
      </c>
      <c r="V18" s="113" t="s">
        <v>46</v>
      </c>
      <c r="W18" s="113" t="s">
        <v>44</v>
      </c>
      <c r="X18" s="113" t="s">
        <v>44</v>
      </c>
      <c r="Y18" s="114"/>
      <c r="Z18" s="109">
        <f>AND($I$9&lt;&gt;"",$I$9=I18)+AND($J$9&lt;&gt;"",$J$9=J18)+AND($K$9&lt;&gt;"",$K$9=K18)+AND($L$9&lt;&gt;"",$L$9=L18)+AND($M$9&lt;&gt;"",$M$9=M18)+AND($N$9&lt;&gt;"",$N$9=N18)+AND($O$9&lt;&gt;"",$O$9=O18)+AND($P$9&lt;&gt;"",$P$9=P18)+AND($Q$9&lt;&gt;"",$Q$9=Q18)+AND($R$9&lt;&gt;"",$R$9=R18)+AND($S$9&lt;&gt;"",$S$9=S18)+AND($T$9&lt;&gt;"",$T$9=T18)+AND($U$9&lt;&gt;"",$U$9=U18)+AND($V$9&lt;&gt;"",$V$9=V18)+AND($W$9&lt;&gt;"",$W$9=W18)+AND($X$9&lt;&gt;"",$X$9=X18)</f>
        <v>13</v>
      </c>
      <c r="AA18" s="123"/>
      <c r="AB18" s="128" t="s">
        <v>45</v>
      </c>
      <c r="AC18" s="128" t="s">
        <v>47</v>
      </c>
      <c r="AD18" s="128" t="s">
        <v>72</v>
      </c>
      <c r="AE18" s="128">
        <v>26</v>
      </c>
      <c r="AF18" s="132">
        <v>206</v>
      </c>
    </row>
    <row r="19" spans="1:32" s="127" customFormat="1" ht="16.5" customHeight="1">
      <c r="A19" s="125">
        <v>9</v>
      </c>
      <c r="B19" s="129"/>
      <c r="C19" s="130" t="s">
        <v>82</v>
      </c>
      <c r="D19" s="130" t="s">
        <v>119</v>
      </c>
      <c r="E19" s="124" t="s">
        <v>55</v>
      </c>
      <c r="F19" s="126">
        <f t="shared" si="0"/>
        <v>12</v>
      </c>
      <c r="G19" s="118"/>
      <c r="H19" s="122"/>
      <c r="I19" s="113" t="s">
        <v>46</v>
      </c>
      <c r="J19" s="113" t="s">
        <v>46</v>
      </c>
      <c r="K19" s="113" t="s">
        <v>44</v>
      </c>
      <c r="L19" s="113" t="s">
        <v>46</v>
      </c>
      <c r="M19" s="113" t="s">
        <v>46</v>
      </c>
      <c r="N19" s="113" t="s">
        <v>44</v>
      </c>
      <c r="O19" s="113" t="s">
        <v>46</v>
      </c>
      <c r="P19" s="113" t="s">
        <v>46</v>
      </c>
      <c r="Q19" s="113" t="s">
        <v>46</v>
      </c>
      <c r="R19" s="113" t="s">
        <v>44</v>
      </c>
      <c r="S19" s="113" t="s">
        <v>46</v>
      </c>
      <c r="T19" s="113" t="s">
        <v>44</v>
      </c>
      <c r="U19" s="113" t="s">
        <v>46</v>
      </c>
      <c r="V19" s="113" t="s">
        <v>44</v>
      </c>
      <c r="W19" s="113" t="s">
        <v>44</v>
      </c>
      <c r="X19" s="113" t="s">
        <v>44</v>
      </c>
      <c r="Y19" s="114"/>
      <c r="Z19" s="109">
        <f t="shared" si="1"/>
        <v>12</v>
      </c>
      <c r="AA19" s="123"/>
      <c r="AB19" s="128" t="s">
        <v>44</v>
      </c>
      <c r="AC19" s="128" t="s">
        <v>47</v>
      </c>
      <c r="AD19" s="128" t="s">
        <v>49</v>
      </c>
      <c r="AE19" s="128">
        <v>32</v>
      </c>
      <c r="AF19" s="132">
        <v>92</v>
      </c>
    </row>
    <row r="20" spans="1:32" s="127" customFormat="1" ht="16.5" customHeight="1">
      <c r="A20" s="125">
        <v>10</v>
      </c>
      <c r="B20" s="129"/>
      <c r="C20" s="131" t="s">
        <v>83</v>
      </c>
      <c r="D20" s="131" t="s">
        <v>118</v>
      </c>
      <c r="E20" s="124" t="s">
        <v>55</v>
      </c>
      <c r="F20" s="126">
        <f t="shared" si="0"/>
        <v>12</v>
      </c>
      <c r="G20" s="118"/>
      <c r="H20" s="122"/>
      <c r="I20" s="113" t="s">
        <v>46</v>
      </c>
      <c r="J20" s="113" t="s">
        <v>46</v>
      </c>
      <c r="K20" s="113" t="s">
        <v>46</v>
      </c>
      <c r="L20" s="113" t="s">
        <v>44</v>
      </c>
      <c r="M20" s="113" t="s">
        <v>46</v>
      </c>
      <c r="N20" s="113" t="s">
        <v>44</v>
      </c>
      <c r="O20" s="113" t="s">
        <v>46</v>
      </c>
      <c r="P20" s="113" t="s">
        <v>46</v>
      </c>
      <c r="Q20" s="113" t="s">
        <v>44</v>
      </c>
      <c r="R20" s="113" t="s">
        <v>44</v>
      </c>
      <c r="S20" s="113" t="s">
        <v>46</v>
      </c>
      <c r="T20" s="113" t="s">
        <v>46</v>
      </c>
      <c r="U20" s="113" t="s">
        <v>46</v>
      </c>
      <c r="V20" s="113" t="s">
        <v>44</v>
      </c>
      <c r="W20" s="113" t="s">
        <v>44</v>
      </c>
      <c r="X20" s="113" t="s">
        <v>44</v>
      </c>
      <c r="Y20" s="114"/>
      <c r="Z20" s="109">
        <f t="shared" si="1"/>
        <v>12</v>
      </c>
      <c r="AA20" s="123"/>
      <c r="AB20" s="128" t="s">
        <v>44</v>
      </c>
      <c r="AC20" s="128" t="s">
        <v>47</v>
      </c>
      <c r="AD20" s="128" t="s">
        <v>49</v>
      </c>
      <c r="AE20" s="128">
        <v>49</v>
      </c>
      <c r="AF20" s="132">
        <v>109</v>
      </c>
    </row>
    <row r="21" spans="1:32" s="127" customFormat="1" ht="16.5" customHeight="1">
      <c r="A21" s="125">
        <v>11</v>
      </c>
      <c r="B21" s="129"/>
      <c r="C21" s="131" t="s">
        <v>76</v>
      </c>
      <c r="D21" s="131" t="s">
        <v>124</v>
      </c>
      <c r="E21" s="124" t="s">
        <v>55</v>
      </c>
      <c r="F21" s="126">
        <f t="shared" si="0"/>
        <v>12</v>
      </c>
      <c r="G21" s="118"/>
      <c r="H21" s="122"/>
      <c r="I21" s="113" t="s">
        <v>46</v>
      </c>
      <c r="J21" s="113" t="s">
        <v>46</v>
      </c>
      <c r="K21" s="113" t="s">
        <v>46</v>
      </c>
      <c r="L21" s="113" t="s">
        <v>44</v>
      </c>
      <c r="M21" s="113" t="s">
        <v>46</v>
      </c>
      <c r="N21" s="113" t="s">
        <v>44</v>
      </c>
      <c r="O21" s="113" t="s">
        <v>46</v>
      </c>
      <c r="P21" s="113" t="s">
        <v>46</v>
      </c>
      <c r="Q21" s="113" t="s">
        <v>46</v>
      </c>
      <c r="R21" s="113" t="s">
        <v>44</v>
      </c>
      <c r="S21" s="113" t="s">
        <v>46</v>
      </c>
      <c r="T21" s="113" t="s">
        <v>44</v>
      </c>
      <c r="U21" s="113" t="s">
        <v>46</v>
      </c>
      <c r="V21" s="113" t="s">
        <v>46</v>
      </c>
      <c r="W21" s="113" t="s">
        <v>44</v>
      </c>
      <c r="X21" s="113" t="s">
        <v>44</v>
      </c>
      <c r="Y21" s="114"/>
      <c r="Z21" s="109">
        <f t="shared" si="1"/>
        <v>12</v>
      </c>
      <c r="AA21" s="123"/>
      <c r="AB21" s="128" t="s">
        <v>45</v>
      </c>
      <c r="AC21" s="128" t="s">
        <v>48</v>
      </c>
      <c r="AD21" s="128" t="s">
        <v>49</v>
      </c>
      <c r="AE21" s="128">
        <v>99</v>
      </c>
      <c r="AF21" s="132">
        <v>159</v>
      </c>
    </row>
    <row r="22" spans="1:32" s="127" customFormat="1" ht="16.5" customHeight="1">
      <c r="A22" s="125">
        <v>12</v>
      </c>
      <c r="B22" s="129"/>
      <c r="C22" s="130" t="s">
        <v>84</v>
      </c>
      <c r="D22" s="130" t="s">
        <v>114</v>
      </c>
      <c r="E22" s="124" t="s">
        <v>55</v>
      </c>
      <c r="F22" s="126">
        <f t="shared" si="0"/>
        <v>12</v>
      </c>
      <c r="G22" s="118"/>
      <c r="H22" s="122"/>
      <c r="I22" s="113" t="s">
        <v>46</v>
      </c>
      <c r="J22" s="113" t="s">
        <v>46</v>
      </c>
      <c r="K22" s="113" t="s">
        <v>44</v>
      </c>
      <c r="L22" s="113" t="s">
        <v>46</v>
      </c>
      <c r="M22" s="113" t="s">
        <v>44</v>
      </c>
      <c r="N22" s="113" t="s">
        <v>44</v>
      </c>
      <c r="O22" s="113" t="s">
        <v>46</v>
      </c>
      <c r="P22" s="113" t="s">
        <v>46</v>
      </c>
      <c r="Q22" s="113" t="s">
        <v>46</v>
      </c>
      <c r="R22" s="113" t="s">
        <v>44</v>
      </c>
      <c r="S22" s="113" t="s">
        <v>46</v>
      </c>
      <c r="T22" s="113" t="s">
        <v>44</v>
      </c>
      <c r="U22" s="113" t="s">
        <v>46</v>
      </c>
      <c r="V22" s="113" t="s">
        <v>46</v>
      </c>
      <c r="W22" s="113" t="s">
        <v>44</v>
      </c>
      <c r="X22" s="113" t="s">
        <v>44</v>
      </c>
      <c r="Y22" s="114"/>
      <c r="Z22" s="109">
        <f t="shared" si="1"/>
        <v>12</v>
      </c>
      <c r="AA22" s="123"/>
      <c r="AB22" s="128" t="s">
        <v>45</v>
      </c>
      <c r="AC22" s="128" t="s">
        <v>47</v>
      </c>
      <c r="AD22" s="128" t="s">
        <v>49</v>
      </c>
      <c r="AE22" s="128">
        <v>165</v>
      </c>
      <c r="AF22" s="132">
        <v>285</v>
      </c>
    </row>
    <row r="23" spans="1:32" s="127" customFormat="1" ht="16.5" customHeight="1">
      <c r="A23" s="125">
        <v>13</v>
      </c>
      <c r="B23" s="129"/>
      <c r="C23" s="130" t="s">
        <v>98</v>
      </c>
      <c r="D23" s="130" t="s">
        <v>108</v>
      </c>
      <c r="E23" s="124" t="s">
        <v>55</v>
      </c>
      <c r="F23" s="126">
        <f t="shared" si="0"/>
        <v>11</v>
      </c>
      <c r="G23" s="118"/>
      <c r="H23" s="122"/>
      <c r="I23" s="113" t="s">
        <v>46</v>
      </c>
      <c r="J23" s="113" t="s">
        <v>46</v>
      </c>
      <c r="K23" s="113" t="s">
        <v>46</v>
      </c>
      <c r="L23" s="113" t="s">
        <v>46</v>
      </c>
      <c r="M23" s="113" t="s">
        <v>46</v>
      </c>
      <c r="N23" s="113" t="s">
        <v>44</v>
      </c>
      <c r="O23" s="113" t="s">
        <v>44</v>
      </c>
      <c r="P23" s="113" t="s">
        <v>46</v>
      </c>
      <c r="Q23" s="113" t="s">
        <v>46</v>
      </c>
      <c r="R23" s="113" t="s">
        <v>44</v>
      </c>
      <c r="S23" s="113" t="s">
        <v>46</v>
      </c>
      <c r="T23" s="113" t="s">
        <v>46</v>
      </c>
      <c r="U23" s="113" t="s">
        <v>44</v>
      </c>
      <c r="V23" s="113" t="s">
        <v>44</v>
      </c>
      <c r="W23" s="113" t="s">
        <v>44</v>
      </c>
      <c r="X23" s="113" t="s">
        <v>44</v>
      </c>
      <c r="Y23" s="114"/>
      <c r="Z23" s="109">
        <f t="shared" si="1"/>
        <v>11</v>
      </c>
      <c r="AA23" s="123"/>
      <c r="AB23" s="128" t="s">
        <v>44</v>
      </c>
      <c r="AC23" s="128" t="s">
        <v>48</v>
      </c>
      <c r="AD23" s="128" t="s">
        <v>49</v>
      </c>
      <c r="AE23" s="128">
        <v>56</v>
      </c>
      <c r="AF23" s="132">
        <v>56</v>
      </c>
    </row>
    <row r="24" spans="1:32" s="127" customFormat="1" ht="16.5" customHeight="1">
      <c r="A24" s="125">
        <v>14</v>
      </c>
      <c r="B24" s="129"/>
      <c r="C24" s="130" t="s">
        <v>86</v>
      </c>
      <c r="D24" s="130" t="s">
        <v>106</v>
      </c>
      <c r="E24" s="124" t="s">
        <v>55</v>
      </c>
      <c r="F24" s="126">
        <f t="shared" si="0"/>
        <v>11</v>
      </c>
      <c r="G24" s="118"/>
      <c r="H24" s="122"/>
      <c r="I24" s="113" t="s">
        <v>46</v>
      </c>
      <c r="J24" s="113" t="s">
        <v>46</v>
      </c>
      <c r="K24" s="113" t="s">
        <v>44</v>
      </c>
      <c r="L24" s="113" t="s">
        <v>46</v>
      </c>
      <c r="M24" s="113" t="s">
        <v>46</v>
      </c>
      <c r="N24" s="113" t="s">
        <v>46</v>
      </c>
      <c r="O24" s="113" t="s">
        <v>46</v>
      </c>
      <c r="P24" s="113" t="s">
        <v>46</v>
      </c>
      <c r="Q24" s="113" t="s">
        <v>46</v>
      </c>
      <c r="R24" s="113" t="s">
        <v>44</v>
      </c>
      <c r="S24" s="113" t="s">
        <v>46</v>
      </c>
      <c r="T24" s="113" t="s">
        <v>44</v>
      </c>
      <c r="U24" s="113" t="s">
        <v>44</v>
      </c>
      <c r="V24" s="113" t="s">
        <v>46</v>
      </c>
      <c r="W24" s="113" t="s">
        <v>44</v>
      </c>
      <c r="X24" s="113" t="s">
        <v>44</v>
      </c>
      <c r="Y24" s="114"/>
      <c r="Z24" s="109">
        <f t="shared" si="1"/>
        <v>11</v>
      </c>
      <c r="AA24" s="123"/>
      <c r="AB24" s="128" t="s">
        <v>44</v>
      </c>
      <c r="AC24" s="128" t="s">
        <v>49</v>
      </c>
      <c r="AD24" s="128" t="s">
        <v>49</v>
      </c>
      <c r="AE24" s="128">
        <v>68</v>
      </c>
      <c r="AF24" s="132">
        <v>128</v>
      </c>
    </row>
    <row r="25" spans="1:32" s="127" customFormat="1" ht="16.5" customHeight="1">
      <c r="A25" s="125">
        <v>15</v>
      </c>
      <c r="B25" s="129"/>
      <c r="C25" s="131" t="s">
        <v>80</v>
      </c>
      <c r="D25" s="131" t="s">
        <v>121</v>
      </c>
      <c r="E25" s="124" t="s">
        <v>55</v>
      </c>
      <c r="F25" s="126">
        <f t="shared" si="0"/>
        <v>10</v>
      </c>
      <c r="G25" s="118"/>
      <c r="H25" s="122"/>
      <c r="I25" s="113" t="s">
        <v>46</v>
      </c>
      <c r="J25" s="113" t="s">
        <v>46</v>
      </c>
      <c r="K25" s="113" t="s">
        <v>46</v>
      </c>
      <c r="L25" s="113" t="s">
        <v>44</v>
      </c>
      <c r="M25" s="113" t="s">
        <v>46</v>
      </c>
      <c r="N25" s="113" t="s">
        <v>44</v>
      </c>
      <c r="O25" s="113" t="s">
        <v>46</v>
      </c>
      <c r="P25" s="113" t="s">
        <v>44</v>
      </c>
      <c r="Q25" s="113" t="s">
        <v>44</v>
      </c>
      <c r="R25" s="113" t="s">
        <v>44</v>
      </c>
      <c r="S25" s="113" t="s">
        <v>46</v>
      </c>
      <c r="T25" s="113" t="s">
        <v>44</v>
      </c>
      <c r="U25" s="113" t="s">
        <v>46</v>
      </c>
      <c r="V25" s="113" t="s">
        <v>44</v>
      </c>
      <c r="W25" s="113" t="s">
        <v>44</v>
      </c>
      <c r="X25" s="113" t="s">
        <v>44</v>
      </c>
      <c r="Y25" s="114"/>
      <c r="Z25" s="109">
        <f t="shared" si="1"/>
        <v>10</v>
      </c>
      <c r="AA25" s="123"/>
      <c r="AB25" s="128" t="s">
        <v>44</v>
      </c>
      <c r="AC25" s="128" t="s">
        <v>48</v>
      </c>
      <c r="AD25" s="128" t="s">
        <v>49</v>
      </c>
      <c r="AE25" s="128">
        <v>30</v>
      </c>
      <c r="AF25" s="132">
        <v>30</v>
      </c>
    </row>
    <row r="26" spans="1:32" s="127" customFormat="1" ht="16.5" customHeight="1">
      <c r="A26" s="125">
        <v>16</v>
      </c>
      <c r="B26" s="129"/>
      <c r="C26" s="131" t="s">
        <v>94</v>
      </c>
      <c r="D26" s="131" t="s">
        <v>110</v>
      </c>
      <c r="E26" s="124" t="s">
        <v>55</v>
      </c>
      <c r="F26" s="126">
        <f>Z26</f>
        <v>10</v>
      </c>
      <c r="G26" s="118"/>
      <c r="H26" s="122"/>
      <c r="I26" s="113" t="s">
        <v>46</v>
      </c>
      <c r="J26" s="113" t="s">
        <v>46</v>
      </c>
      <c r="K26" s="113" t="s">
        <v>46</v>
      </c>
      <c r="L26" s="113" t="s">
        <v>44</v>
      </c>
      <c r="M26" s="113" t="s">
        <v>46</v>
      </c>
      <c r="N26" s="113" t="s">
        <v>44</v>
      </c>
      <c r="O26" s="113" t="s">
        <v>46</v>
      </c>
      <c r="P26" s="113" t="s">
        <v>46</v>
      </c>
      <c r="Q26" s="113" t="s">
        <v>46</v>
      </c>
      <c r="R26" s="113" t="s">
        <v>44</v>
      </c>
      <c r="S26" s="113" t="s">
        <v>44</v>
      </c>
      <c r="T26" s="113" t="s">
        <v>46</v>
      </c>
      <c r="U26" s="113" t="s">
        <v>46</v>
      </c>
      <c r="V26" s="113" t="s">
        <v>44</v>
      </c>
      <c r="W26" s="113" t="s">
        <v>46</v>
      </c>
      <c r="X26" s="113" t="s">
        <v>44</v>
      </c>
      <c r="Y26" s="114"/>
      <c r="Z26" s="109">
        <f>AND($I$9&lt;&gt;"",$I$9=I26)+AND($J$9&lt;&gt;"",$J$9=J26)+AND($K$9&lt;&gt;"",$K$9=K26)+AND($L$9&lt;&gt;"",$L$9=L26)+AND($M$9&lt;&gt;"",$M$9=M26)+AND($N$9&lt;&gt;"",$N$9=N26)+AND($O$9&lt;&gt;"",$O$9=O26)+AND($P$9&lt;&gt;"",$P$9=P26)+AND($Q$9&lt;&gt;"",$Q$9=Q26)+AND($R$9&lt;&gt;"",$R$9=R26)+AND($S$9&lt;&gt;"",$S$9=S26)+AND($T$9&lt;&gt;"",$T$9=T26)+AND($U$9&lt;&gt;"",$U$9=U26)+AND($V$9&lt;&gt;"",$V$9=V26)+AND($W$9&lt;&gt;"",$W$9=W26)+AND($X$9&lt;&gt;"",$X$9=X26)</f>
        <v>10</v>
      </c>
      <c r="AA26" s="123"/>
      <c r="AB26" s="128" t="s">
        <v>44</v>
      </c>
      <c r="AC26" s="128" t="s">
        <v>48</v>
      </c>
      <c r="AD26" s="128" t="s">
        <v>72</v>
      </c>
      <c r="AE26" s="128">
        <v>22</v>
      </c>
      <c r="AF26" s="132">
        <v>82</v>
      </c>
    </row>
    <row r="27" spans="1:32" s="127" customFormat="1" ht="16.5" customHeight="1">
      <c r="A27" s="125">
        <v>17</v>
      </c>
      <c r="B27" s="129"/>
      <c r="C27" s="130" t="s">
        <v>93</v>
      </c>
      <c r="D27" s="130" t="s">
        <v>111</v>
      </c>
      <c r="E27" s="124" t="s">
        <v>55</v>
      </c>
      <c r="F27" s="126">
        <f>Z27</f>
        <v>10</v>
      </c>
      <c r="G27" s="118"/>
      <c r="H27" s="122"/>
      <c r="I27" s="113" t="s">
        <v>46</v>
      </c>
      <c r="J27" s="113" t="s">
        <v>46</v>
      </c>
      <c r="K27" s="113" t="s">
        <v>46</v>
      </c>
      <c r="L27" s="113" t="s">
        <v>44</v>
      </c>
      <c r="M27" s="113" t="s">
        <v>46</v>
      </c>
      <c r="N27" s="113" t="s">
        <v>44</v>
      </c>
      <c r="O27" s="113" t="s">
        <v>46</v>
      </c>
      <c r="P27" s="113" t="s">
        <v>46</v>
      </c>
      <c r="Q27" s="113" t="s">
        <v>46</v>
      </c>
      <c r="R27" s="113" t="s">
        <v>44</v>
      </c>
      <c r="S27" s="113" t="s">
        <v>44</v>
      </c>
      <c r="T27" s="113" t="s">
        <v>46</v>
      </c>
      <c r="U27" s="113" t="s">
        <v>46</v>
      </c>
      <c r="V27" s="113" t="s">
        <v>44</v>
      </c>
      <c r="W27" s="113" t="s">
        <v>46</v>
      </c>
      <c r="X27" s="113" t="s">
        <v>44</v>
      </c>
      <c r="Y27" s="114"/>
      <c r="Z27" s="109">
        <f>AND($I$9&lt;&gt;"",$I$9=I27)+AND($J$9&lt;&gt;"",$J$9=J27)+AND($K$9&lt;&gt;"",$K$9=K27)+AND($L$9&lt;&gt;"",$L$9=L27)+AND($M$9&lt;&gt;"",$M$9=M27)+AND($N$9&lt;&gt;"",$N$9=N27)+AND($O$9&lt;&gt;"",$O$9=O27)+AND($P$9&lt;&gt;"",$P$9=P27)+AND($Q$9&lt;&gt;"",$Q$9=Q27)+AND($R$9&lt;&gt;"",$R$9=R27)+AND($S$9&lt;&gt;"",$S$9=S27)+AND($T$9&lt;&gt;"",$T$9=T27)+AND($U$9&lt;&gt;"",$U$9=U27)+AND($V$9&lt;&gt;"",$V$9=V27)+AND($W$9&lt;&gt;"",$W$9=W27)+AND($X$9&lt;&gt;"",$X$9=X27)</f>
        <v>10</v>
      </c>
      <c r="AA27" s="123"/>
      <c r="AB27" s="128" t="s">
        <v>44</v>
      </c>
      <c r="AC27" s="128" t="s">
        <v>48</v>
      </c>
      <c r="AD27" s="128" t="s">
        <v>49</v>
      </c>
      <c r="AE27" s="128">
        <v>94</v>
      </c>
      <c r="AF27" s="132">
        <v>94</v>
      </c>
    </row>
    <row r="28" spans="1:32" s="127" customFormat="1" ht="16.5" customHeight="1">
      <c r="A28" s="125">
        <v>18</v>
      </c>
      <c r="B28" s="129"/>
      <c r="C28" s="130" t="s">
        <v>95</v>
      </c>
      <c r="D28" s="130" t="s">
        <v>104</v>
      </c>
      <c r="E28" s="124" t="s">
        <v>55</v>
      </c>
      <c r="F28" s="126">
        <f>Z28</f>
        <v>10</v>
      </c>
      <c r="G28" s="118"/>
      <c r="H28" s="122"/>
      <c r="I28" s="113" t="s">
        <v>46</v>
      </c>
      <c r="J28" s="113" t="s">
        <v>46</v>
      </c>
      <c r="K28" s="113" t="s">
        <v>46</v>
      </c>
      <c r="L28" s="113" t="s">
        <v>44</v>
      </c>
      <c r="M28" s="113" t="s">
        <v>46</v>
      </c>
      <c r="N28" s="113" t="s">
        <v>44</v>
      </c>
      <c r="O28" s="113" t="s">
        <v>46</v>
      </c>
      <c r="P28" s="113" t="s">
        <v>46</v>
      </c>
      <c r="Q28" s="113" t="s">
        <v>46</v>
      </c>
      <c r="R28" s="113" t="s">
        <v>44</v>
      </c>
      <c r="S28" s="113" t="s">
        <v>44</v>
      </c>
      <c r="T28" s="113" t="s">
        <v>46</v>
      </c>
      <c r="U28" s="113" t="s">
        <v>46</v>
      </c>
      <c r="V28" s="113" t="s">
        <v>44</v>
      </c>
      <c r="W28" s="113" t="s">
        <v>46</v>
      </c>
      <c r="X28" s="113" t="s">
        <v>44</v>
      </c>
      <c r="Y28" s="114"/>
      <c r="Z28" s="109">
        <f>AND($I$9&lt;&gt;"",$I$9=I28)+AND($J$9&lt;&gt;"",$J$9=J28)+AND($K$9&lt;&gt;"",$K$9=K28)+AND($L$9&lt;&gt;"",$L$9=L28)+AND($M$9&lt;&gt;"",$M$9=M28)+AND($N$9&lt;&gt;"",$N$9=N28)+AND($O$9&lt;&gt;"",$O$9=O28)+AND($P$9&lt;&gt;"",$P$9=P28)+AND($Q$9&lt;&gt;"",$Q$9=Q28)+AND($R$9&lt;&gt;"",$R$9=R28)+AND($S$9&lt;&gt;"",$S$9=S28)+AND($T$9&lt;&gt;"",$T$9=T28)+AND($U$9&lt;&gt;"",$U$9=U28)+AND($V$9&lt;&gt;"",$V$9=V28)+AND($W$9&lt;&gt;"",$W$9=W28)+AND($X$9&lt;&gt;"",$X$9=X28)</f>
        <v>10</v>
      </c>
      <c r="AA28" s="123"/>
      <c r="AB28" s="128" t="s">
        <v>44</v>
      </c>
      <c r="AC28" s="128" t="s">
        <v>48</v>
      </c>
      <c r="AD28" s="128" t="s">
        <v>48</v>
      </c>
      <c r="AE28" s="128">
        <v>56</v>
      </c>
      <c r="AF28" s="132">
        <v>116</v>
      </c>
    </row>
    <row r="29" spans="1:32" s="127" customFormat="1" ht="16.5" customHeight="1">
      <c r="A29" s="125">
        <v>19</v>
      </c>
      <c r="B29" s="129"/>
      <c r="C29" s="130" t="s">
        <v>81</v>
      </c>
      <c r="D29" s="130" t="s">
        <v>120</v>
      </c>
      <c r="E29" s="124" t="s">
        <v>55</v>
      </c>
      <c r="F29" s="126">
        <f>Z29</f>
        <v>10</v>
      </c>
      <c r="G29" s="118"/>
      <c r="H29" s="122"/>
      <c r="I29" s="113" t="s">
        <v>46</v>
      </c>
      <c r="J29" s="113" t="s">
        <v>46</v>
      </c>
      <c r="K29" s="113" t="s">
        <v>46</v>
      </c>
      <c r="L29" s="113" t="s">
        <v>44</v>
      </c>
      <c r="M29" s="113" t="s">
        <v>46</v>
      </c>
      <c r="N29" s="113" t="s">
        <v>46</v>
      </c>
      <c r="O29" s="113" t="s">
        <v>44</v>
      </c>
      <c r="P29" s="113" t="s">
        <v>46</v>
      </c>
      <c r="Q29" s="113" t="s">
        <v>44</v>
      </c>
      <c r="R29" s="113" t="s">
        <v>44</v>
      </c>
      <c r="S29" s="113" t="s">
        <v>46</v>
      </c>
      <c r="T29" s="113" t="s">
        <v>44</v>
      </c>
      <c r="U29" s="113" t="s">
        <v>46</v>
      </c>
      <c r="V29" s="113" t="s">
        <v>46</v>
      </c>
      <c r="W29" s="113" t="s">
        <v>44</v>
      </c>
      <c r="X29" s="113" t="s">
        <v>44</v>
      </c>
      <c r="Y29" s="114"/>
      <c r="Z29" s="109">
        <f>AND($I$9&lt;&gt;"",$I$9=I29)+AND($J$9&lt;&gt;"",$J$9=J29)+AND($K$9&lt;&gt;"",$K$9=K29)+AND($L$9&lt;&gt;"",$L$9=L29)+AND($M$9&lt;&gt;"",$M$9=M29)+AND($N$9&lt;&gt;"",$N$9=N29)+AND($O$9&lt;&gt;"",$O$9=O29)+AND($P$9&lt;&gt;"",$P$9=P29)+AND($Q$9&lt;&gt;"",$Q$9=Q29)+AND($R$9&lt;&gt;"",$R$9=R29)+AND($S$9&lt;&gt;"",$S$9=S29)+AND($T$9&lt;&gt;"",$T$9=T29)+AND($U$9&lt;&gt;"",$U$9=U29)+AND($V$9&lt;&gt;"",$V$9=V29)+AND($W$9&lt;&gt;"",$W$9=W29)+AND($X$9&lt;&gt;"",$X$9=X29)</f>
        <v>10</v>
      </c>
      <c r="AA29" s="123"/>
      <c r="AB29" s="128" t="s">
        <v>44</v>
      </c>
      <c r="AC29" s="128" t="s">
        <v>48</v>
      </c>
      <c r="AD29" s="128" t="s">
        <v>49</v>
      </c>
      <c r="AE29" s="128">
        <v>120</v>
      </c>
      <c r="AF29" s="132">
        <v>120</v>
      </c>
    </row>
    <row r="30" spans="1:32" s="127" customFormat="1" ht="16.5" customHeight="1">
      <c r="A30" s="125">
        <v>20</v>
      </c>
      <c r="B30" s="129"/>
      <c r="C30" s="130" t="s">
        <v>87</v>
      </c>
      <c r="D30" s="130" t="s">
        <v>115</v>
      </c>
      <c r="E30" s="124" t="s">
        <v>55</v>
      </c>
      <c r="F30" s="126">
        <f t="shared" si="0"/>
        <v>10</v>
      </c>
      <c r="G30" s="118"/>
      <c r="H30" s="122"/>
      <c r="I30" s="113" t="s">
        <v>46</v>
      </c>
      <c r="J30" s="113" t="s">
        <v>46</v>
      </c>
      <c r="K30" s="113" t="s">
        <v>46</v>
      </c>
      <c r="L30" s="113" t="s">
        <v>44</v>
      </c>
      <c r="M30" s="113" t="s">
        <v>46</v>
      </c>
      <c r="N30" s="113" t="s">
        <v>44</v>
      </c>
      <c r="O30" s="113" t="s">
        <v>46</v>
      </c>
      <c r="P30" s="113" t="s">
        <v>46</v>
      </c>
      <c r="Q30" s="113" t="s">
        <v>46</v>
      </c>
      <c r="R30" s="113" t="s">
        <v>44</v>
      </c>
      <c r="S30" s="113" t="s">
        <v>44</v>
      </c>
      <c r="T30" s="113" t="s">
        <v>44</v>
      </c>
      <c r="U30" s="113" t="s">
        <v>46</v>
      </c>
      <c r="V30" s="113" t="s">
        <v>44</v>
      </c>
      <c r="W30" s="113" t="s">
        <v>44</v>
      </c>
      <c r="X30" s="113" t="s">
        <v>44</v>
      </c>
      <c r="Y30" s="114"/>
      <c r="Z30" s="109">
        <f t="shared" si="1"/>
        <v>10</v>
      </c>
      <c r="AA30" s="123"/>
      <c r="AB30" s="128" t="s">
        <v>44</v>
      </c>
      <c r="AC30" s="128" t="s">
        <v>48</v>
      </c>
      <c r="AD30" s="128" t="s">
        <v>72</v>
      </c>
      <c r="AE30" s="128">
        <v>93</v>
      </c>
      <c r="AF30" s="132">
        <v>153</v>
      </c>
    </row>
    <row r="31" spans="1:32" s="127" customFormat="1" ht="16.5" customHeight="1">
      <c r="A31" s="125">
        <v>21</v>
      </c>
      <c r="B31" s="129"/>
      <c r="C31" s="130" t="s">
        <v>78</v>
      </c>
      <c r="D31" s="130" t="s">
        <v>108</v>
      </c>
      <c r="E31" s="124" t="s">
        <v>55</v>
      </c>
      <c r="F31" s="126">
        <f t="shared" si="0"/>
        <v>10</v>
      </c>
      <c r="G31" s="118"/>
      <c r="H31" s="122"/>
      <c r="I31" s="113" t="s">
        <v>46</v>
      </c>
      <c r="J31" s="113" t="s">
        <v>46</v>
      </c>
      <c r="K31" s="113" t="s">
        <v>44</v>
      </c>
      <c r="L31" s="113" t="s">
        <v>44</v>
      </c>
      <c r="M31" s="113" t="s">
        <v>46</v>
      </c>
      <c r="N31" s="113" t="s">
        <v>46</v>
      </c>
      <c r="O31" s="113" t="s">
        <v>46</v>
      </c>
      <c r="P31" s="113" t="s">
        <v>46</v>
      </c>
      <c r="Q31" s="113" t="s">
        <v>44</v>
      </c>
      <c r="R31" s="113" t="s">
        <v>44</v>
      </c>
      <c r="S31" s="113" t="s">
        <v>46</v>
      </c>
      <c r="T31" s="113" t="s">
        <v>44</v>
      </c>
      <c r="U31" s="113" t="s">
        <v>46</v>
      </c>
      <c r="V31" s="113" t="s">
        <v>44</v>
      </c>
      <c r="W31" s="113" t="s">
        <v>44</v>
      </c>
      <c r="X31" s="113" t="s">
        <v>44</v>
      </c>
      <c r="Y31" s="114"/>
      <c r="Z31" s="109">
        <f t="shared" si="1"/>
        <v>10</v>
      </c>
      <c r="AA31" s="123"/>
      <c r="AB31" s="128" t="s">
        <v>45</v>
      </c>
      <c r="AC31" s="128" t="s">
        <v>47</v>
      </c>
      <c r="AD31" s="128" t="s">
        <v>72</v>
      </c>
      <c r="AE31" s="128">
        <v>83</v>
      </c>
      <c r="AF31" s="132">
        <v>263</v>
      </c>
    </row>
    <row r="32" spans="1:32" s="127" customFormat="1" ht="16.5" customHeight="1">
      <c r="A32" s="125">
        <v>22</v>
      </c>
      <c r="B32" s="129"/>
      <c r="C32" s="130" t="s">
        <v>89</v>
      </c>
      <c r="D32" s="130" t="s">
        <v>111</v>
      </c>
      <c r="E32" s="124" t="s">
        <v>55</v>
      </c>
      <c r="F32" s="126">
        <f t="shared" si="0"/>
        <v>9</v>
      </c>
      <c r="G32" s="118"/>
      <c r="H32" s="122"/>
      <c r="I32" s="113" t="s">
        <v>46</v>
      </c>
      <c r="J32" s="113" t="s">
        <v>46</v>
      </c>
      <c r="K32" s="113" t="s">
        <v>44</v>
      </c>
      <c r="L32" s="113" t="s">
        <v>46</v>
      </c>
      <c r="M32" s="113" t="s">
        <v>46</v>
      </c>
      <c r="N32" s="113" t="s">
        <v>46</v>
      </c>
      <c r="O32" s="113" t="s">
        <v>44</v>
      </c>
      <c r="P32" s="113" t="s">
        <v>46</v>
      </c>
      <c r="Q32" s="113" t="s">
        <v>44</v>
      </c>
      <c r="R32" s="113" t="s">
        <v>44</v>
      </c>
      <c r="S32" s="113" t="s">
        <v>46</v>
      </c>
      <c r="T32" s="113" t="s">
        <v>44</v>
      </c>
      <c r="U32" s="113" t="s">
        <v>44</v>
      </c>
      <c r="V32" s="113" t="s">
        <v>44</v>
      </c>
      <c r="W32" s="113" t="s">
        <v>44</v>
      </c>
      <c r="X32" s="113" t="s">
        <v>44</v>
      </c>
      <c r="Y32" s="114"/>
      <c r="Z32" s="109">
        <f t="shared" si="1"/>
        <v>9</v>
      </c>
      <c r="AA32" s="123"/>
      <c r="AB32" s="128" t="s">
        <v>44</v>
      </c>
      <c r="AC32" s="128" t="s">
        <v>48</v>
      </c>
      <c r="AD32" s="128" t="s">
        <v>49</v>
      </c>
      <c r="AE32" s="128">
        <v>47</v>
      </c>
      <c r="AF32" s="132">
        <v>47</v>
      </c>
    </row>
    <row r="33" spans="1:32" s="127" customFormat="1" ht="16.5" customHeight="1">
      <c r="A33" s="125">
        <v>23</v>
      </c>
      <c r="B33" s="129"/>
      <c r="C33" s="131" t="s">
        <v>117</v>
      </c>
      <c r="D33" s="131" t="s">
        <v>104</v>
      </c>
      <c r="E33" s="124" t="s">
        <v>55</v>
      </c>
      <c r="F33" s="126">
        <f t="shared" si="0"/>
        <v>9</v>
      </c>
      <c r="G33" s="118"/>
      <c r="H33" s="122"/>
      <c r="I33" s="113" t="s">
        <v>46</v>
      </c>
      <c r="J33" s="113" t="s">
        <v>46</v>
      </c>
      <c r="K33" s="113" t="s">
        <v>44</v>
      </c>
      <c r="L33" s="113" t="s">
        <v>44</v>
      </c>
      <c r="M33" s="113" t="s">
        <v>44</v>
      </c>
      <c r="N33" s="113" t="s">
        <v>46</v>
      </c>
      <c r="O33" s="113" t="s">
        <v>46</v>
      </c>
      <c r="P33" s="113" t="s">
        <v>46</v>
      </c>
      <c r="Q33" s="113" t="s">
        <v>44</v>
      </c>
      <c r="R33" s="113" t="s">
        <v>44</v>
      </c>
      <c r="S33" s="113" t="s">
        <v>46</v>
      </c>
      <c r="T33" s="113" t="s">
        <v>44</v>
      </c>
      <c r="U33" s="113" t="s">
        <v>44</v>
      </c>
      <c r="V33" s="113" t="s">
        <v>46</v>
      </c>
      <c r="W33" s="113" t="s">
        <v>44</v>
      </c>
      <c r="X33" s="113" t="s">
        <v>44</v>
      </c>
      <c r="Y33" s="114"/>
      <c r="Z33" s="109">
        <f t="shared" si="1"/>
        <v>9</v>
      </c>
      <c r="AA33" s="123"/>
      <c r="AB33" s="128" t="s">
        <v>44</v>
      </c>
      <c r="AC33" s="128" t="s">
        <v>48</v>
      </c>
      <c r="AD33" s="128" t="s">
        <v>72</v>
      </c>
      <c r="AE33" s="128">
        <v>110</v>
      </c>
      <c r="AF33" s="132">
        <v>170</v>
      </c>
    </row>
    <row r="34" spans="1:32" s="127" customFormat="1" ht="16.5" customHeight="1">
      <c r="A34" s="125">
        <v>24</v>
      </c>
      <c r="B34" s="129"/>
      <c r="C34" s="130" t="s">
        <v>85</v>
      </c>
      <c r="D34" s="130" t="s">
        <v>116</v>
      </c>
      <c r="E34" s="124" t="s">
        <v>55</v>
      </c>
      <c r="F34" s="126">
        <f t="shared" si="0"/>
        <v>9</v>
      </c>
      <c r="G34" s="118"/>
      <c r="H34" s="122"/>
      <c r="I34" s="113" t="s">
        <v>46</v>
      </c>
      <c r="J34" s="113" t="s">
        <v>46</v>
      </c>
      <c r="K34" s="113" t="s">
        <v>44</v>
      </c>
      <c r="L34" s="113" t="s">
        <v>44</v>
      </c>
      <c r="M34" s="113" t="s">
        <v>46</v>
      </c>
      <c r="N34" s="113" t="s">
        <v>44</v>
      </c>
      <c r="O34" s="113" t="s">
        <v>44</v>
      </c>
      <c r="P34" s="113" t="s">
        <v>44</v>
      </c>
      <c r="Q34" s="113" t="s">
        <v>44</v>
      </c>
      <c r="R34" s="113" t="s">
        <v>44</v>
      </c>
      <c r="S34" s="113" t="s">
        <v>46</v>
      </c>
      <c r="T34" s="113" t="s">
        <v>44</v>
      </c>
      <c r="U34" s="113" t="s">
        <v>46</v>
      </c>
      <c r="V34" s="113" t="s">
        <v>44</v>
      </c>
      <c r="W34" s="113" t="s">
        <v>44</v>
      </c>
      <c r="X34" s="113" t="s">
        <v>44</v>
      </c>
      <c r="Y34" s="114"/>
      <c r="Z34" s="109">
        <f t="shared" si="1"/>
        <v>9</v>
      </c>
      <c r="AA34" s="123"/>
      <c r="AB34" s="128" t="s">
        <v>45</v>
      </c>
      <c r="AC34" s="128" t="s">
        <v>49</v>
      </c>
      <c r="AD34" s="128" t="s">
        <v>72</v>
      </c>
      <c r="AE34" s="128">
        <v>57</v>
      </c>
      <c r="AF34" s="132">
        <v>237</v>
      </c>
    </row>
    <row r="35" spans="1:32" s="127" customFormat="1" ht="16.5" customHeight="1">
      <c r="A35" s="125">
        <v>25</v>
      </c>
      <c r="B35" s="129"/>
      <c r="C35" s="130" t="s">
        <v>90</v>
      </c>
      <c r="D35" s="130" t="s">
        <v>106</v>
      </c>
      <c r="E35" s="124" t="s">
        <v>55</v>
      </c>
      <c r="F35" s="126">
        <f t="shared" si="0"/>
        <v>8</v>
      </c>
      <c r="G35" s="118"/>
      <c r="H35" s="122"/>
      <c r="I35" s="113" t="s">
        <v>46</v>
      </c>
      <c r="J35" s="113" t="s">
        <v>46</v>
      </c>
      <c r="K35" s="113" t="s">
        <v>44</v>
      </c>
      <c r="L35" s="113" t="s">
        <v>44</v>
      </c>
      <c r="M35" s="113" t="s">
        <v>46</v>
      </c>
      <c r="N35" s="113" t="s">
        <v>46</v>
      </c>
      <c r="O35" s="113" t="s">
        <v>46</v>
      </c>
      <c r="P35" s="113" t="s">
        <v>44</v>
      </c>
      <c r="Q35" s="113" t="s">
        <v>46</v>
      </c>
      <c r="R35" s="113" t="s">
        <v>44</v>
      </c>
      <c r="S35" s="113" t="s">
        <v>44</v>
      </c>
      <c r="T35" s="113" t="s">
        <v>44</v>
      </c>
      <c r="U35" s="113" t="s">
        <v>46</v>
      </c>
      <c r="V35" s="113" t="s">
        <v>46</v>
      </c>
      <c r="W35" s="113" t="s">
        <v>46</v>
      </c>
      <c r="X35" s="113" t="s">
        <v>44</v>
      </c>
      <c r="Y35" s="114"/>
      <c r="Z35" s="109">
        <f t="shared" si="1"/>
        <v>8</v>
      </c>
      <c r="AA35" s="123"/>
      <c r="AB35" s="128" t="s">
        <v>44</v>
      </c>
      <c r="AC35" s="128" t="s">
        <v>48</v>
      </c>
      <c r="AD35" s="128" t="s">
        <v>49</v>
      </c>
      <c r="AE35" s="128">
        <v>47</v>
      </c>
      <c r="AF35" s="132">
        <v>47</v>
      </c>
    </row>
    <row r="36" spans="1:32" s="127" customFormat="1" ht="16.5" customHeight="1">
      <c r="A36" s="125">
        <v>26</v>
      </c>
      <c r="B36" s="129"/>
      <c r="C36" s="130" t="s">
        <v>101</v>
      </c>
      <c r="D36" s="130"/>
      <c r="E36" s="124" t="s">
        <v>55</v>
      </c>
      <c r="F36" s="126">
        <f t="shared" si="0"/>
        <v>8</v>
      </c>
      <c r="G36" s="118"/>
      <c r="H36" s="122"/>
      <c r="I36" s="113" t="s">
        <v>46</v>
      </c>
      <c r="J36" s="113" t="s">
        <v>46</v>
      </c>
      <c r="K36" s="113" t="s">
        <v>46</v>
      </c>
      <c r="L36" s="113" t="s">
        <v>46</v>
      </c>
      <c r="M36" s="113" t="s">
        <v>44</v>
      </c>
      <c r="N36" s="113" t="s">
        <v>44</v>
      </c>
      <c r="O36" s="113" t="s">
        <v>46</v>
      </c>
      <c r="P36" s="113" t="s">
        <v>44</v>
      </c>
      <c r="Q36" s="113" t="s">
        <v>46</v>
      </c>
      <c r="R36" s="113" t="s">
        <v>44</v>
      </c>
      <c r="S36" s="113" t="s">
        <v>44</v>
      </c>
      <c r="T36" s="113" t="s">
        <v>44</v>
      </c>
      <c r="U36" s="113" t="s">
        <v>46</v>
      </c>
      <c r="V36" s="113" t="s">
        <v>44</v>
      </c>
      <c r="W36" s="113" t="s">
        <v>46</v>
      </c>
      <c r="X36" s="113" t="s">
        <v>44</v>
      </c>
      <c r="Y36" s="114"/>
      <c r="Z36" s="109">
        <f t="shared" si="1"/>
        <v>8</v>
      </c>
      <c r="AA36" s="123"/>
      <c r="AB36" s="128" t="s">
        <v>44</v>
      </c>
      <c r="AC36" s="128" t="s">
        <v>47</v>
      </c>
      <c r="AD36" s="128" t="s">
        <v>49</v>
      </c>
      <c r="AE36" s="128">
        <v>44</v>
      </c>
      <c r="AF36" s="132">
        <v>104</v>
      </c>
    </row>
    <row r="37" spans="1:32" s="127" customFormat="1" ht="16.5" customHeight="1">
      <c r="A37" s="125">
        <v>27</v>
      </c>
      <c r="B37" s="129"/>
      <c r="C37" s="130" t="s">
        <v>92</v>
      </c>
      <c r="D37" s="130" t="s">
        <v>112</v>
      </c>
      <c r="E37" s="124" t="s">
        <v>55</v>
      </c>
      <c r="F37" s="126">
        <f t="shared" si="0"/>
        <v>8</v>
      </c>
      <c r="G37" s="118"/>
      <c r="H37" s="122"/>
      <c r="I37" s="113" t="s">
        <v>44</v>
      </c>
      <c r="J37" s="113" t="s">
        <v>46</v>
      </c>
      <c r="K37" s="113" t="s">
        <v>46</v>
      </c>
      <c r="L37" s="113" t="s">
        <v>44</v>
      </c>
      <c r="M37" s="113" t="s">
        <v>46</v>
      </c>
      <c r="N37" s="113" t="s">
        <v>46</v>
      </c>
      <c r="O37" s="113" t="s">
        <v>44</v>
      </c>
      <c r="P37" s="113" t="s">
        <v>44</v>
      </c>
      <c r="Q37" s="113" t="s">
        <v>44</v>
      </c>
      <c r="R37" s="113" t="s">
        <v>44</v>
      </c>
      <c r="S37" s="113" t="s">
        <v>46</v>
      </c>
      <c r="T37" s="113" t="s">
        <v>44</v>
      </c>
      <c r="U37" s="113" t="s">
        <v>46</v>
      </c>
      <c r="V37" s="113" t="s">
        <v>46</v>
      </c>
      <c r="W37" s="113" t="s">
        <v>44</v>
      </c>
      <c r="X37" s="113" t="s">
        <v>44</v>
      </c>
      <c r="Y37" s="114"/>
      <c r="Z37" s="109">
        <f t="shared" si="1"/>
        <v>8</v>
      </c>
      <c r="AA37" s="123"/>
      <c r="AB37" s="128" t="s">
        <v>44</v>
      </c>
      <c r="AC37" s="128" t="s">
        <v>47</v>
      </c>
      <c r="AD37" s="128" t="s">
        <v>49</v>
      </c>
      <c r="AE37" s="128">
        <v>85</v>
      </c>
      <c r="AF37" s="132">
        <v>145</v>
      </c>
    </row>
    <row r="38" spans="1:32" s="127" customFormat="1" ht="16.5" customHeight="1">
      <c r="A38" s="125">
        <v>28</v>
      </c>
      <c r="B38" s="129"/>
      <c r="C38" s="130" t="s">
        <v>88</v>
      </c>
      <c r="D38" s="130" t="s">
        <v>114</v>
      </c>
      <c r="E38" s="124" t="s">
        <v>55</v>
      </c>
      <c r="F38" s="126">
        <f t="shared" si="0"/>
        <v>8</v>
      </c>
      <c r="G38" s="118"/>
      <c r="H38" s="122"/>
      <c r="I38" s="113" t="s">
        <v>46</v>
      </c>
      <c r="J38" s="113" t="s">
        <v>46</v>
      </c>
      <c r="K38" s="113" t="s">
        <v>44</v>
      </c>
      <c r="L38" s="113" t="s">
        <v>44</v>
      </c>
      <c r="M38" s="113" t="s">
        <v>46</v>
      </c>
      <c r="N38" s="113" t="s">
        <v>46</v>
      </c>
      <c r="O38" s="113" t="s">
        <v>44</v>
      </c>
      <c r="P38" s="113" t="s">
        <v>46</v>
      </c>
      <c r="Q38" s="113" t="s">
        <v>44</v>
      </c>
      <c r="R38" s="113" t="s">
        <v>44</v>
      </c>
      <c r="S38" s="113" t="s">
        <v>44</v>
      </c>
      <c r="T38" s="113" t="s">
        <v>44</v>
      </c>
      <c r="U38" s="113" t="s">
        <v>46</v>
      </c>
      <c r="V38" s="113" t="s">
        <v>44</v>
      </c>
      <c r="W38" s="113" t="s">
        <v>44</v>
      </c>
      <c r="X38" s="113" t="s">
        <v>44</v>
      </c>
      <c r="Y38" s="114"/>
      <c r="Z38" s="109">
        <f t="shared" si="1"/>
        <v>8</v>
      </c>
      <c r="AA38" s="123"/>
      <c r="AB38" s="128" t="s">
        <v>44</v>
      </c>
      <c r="AC38" s="128" t="s">
        <v>48</v>
      </c>
      <c r="AD38" s="128" t="s">
        <v>72</v>
      </c>
      <c r="AE38" s="128">
        <v>98</v>
      </c>
      <c r="AF38" s="132">
        <v>158</v>
      </c>
    </row>
    <row r="39" spans="1:32" s="127" customFormat="1" ht="16.5" customHeight="1">
      <c r="A39" s="125">
        <v>29</v>
      </c>
      <c r="B39" s="129"/>
      <c r="C39" s="130" t="s">
        <v>99</v>
      </c>
      <c r="D39" s="130" t="s">
        <v>107</v>
      </c>
      <c r="E39" s="124" t="s">
        <v>55</v>
      </c>
      <c r="F39" s="126">
        <f>Z39</f>
        <v>7</v>
      </c>
      <c r="G39" s="118"/>
      <c r="H39" s="122"/>
      <c r="I39" s="113" t="s">
        <v>46</v>
      </c>
      <c r="J39" s="113" t="s">
        <v>44</v>
      </c>
      <c r="K39" s="113" t="s">
        <v>44</v>
      </c>
      <c r="L39" s="113" t="s">
        <v>44</v>
      </c>
      <c r="M39" s="113" t="s">
        <v>46</v>
      </c>
      <c r="N39" s="113" t="s">
        <v>46</v>
      </c>
      <c r="O39" s="113" t="s">
        <v>46</v>
      </c>
      <c r="P39" s="113" t="s">
        <v>44</v>
      </c>
      <c r="Q39" s="113" t="s">
        <v>44</v>
      </c>
      <c r="R39" s="113" t="s">
        <v>44</v>
      </c>
      <c r="S39" s="113" t="s">
        <v>46</v>
      </c>
      <c r="T39" s="113" t="s">
        <v>46</v>
      </c>
      <c r="U39" s="113" t="s">
        <v>46</v>
      </c>
      <c r="V39" s="113" t="s">
        <v>44</v>
      </c>
      <c r="W39" s="113" t="s">
        <v>46</v>
      </c>
      <c r="X39" s="113" t="s">
        <v>46</v>
      </c>
      <c r="Y39" s="114"/>
      <c r="Z39" s="109">
        <f>AND($I$9&lt;&gt;"",$I$9=I39)+AND($J$9&lt;&gt;"",$J$9=J39)+AND($K$9&lt;&gt;"",$K$9=K39)+AND($L$9&lt;&gt;"",$L$9=L39)+AND($M$9&lt;&gt;"",$M$9=M39)+AND($N$9&lt;&gt;"",$N$9=N39)+AND($O$9&lt;&gt;"",$O$9=O39)+AND($P$9&lt;&gt;"",$P$9=P39)+AND($Q$9&lt;&gt;"",$Q$9=Q39)+AND($R$9&lt;&gt;"",$R$9=R39)+AND($S$9&lt;&gt;"",$S$9=S39)+AND($T$9&lt;&gt;"",$T$9=T39)+AND($U$9&lt;&gt;"",$U$9=U39)+AND($V$9&lt;&gt;"",$V$9=V39)+AND($W$9&lt;&gt;"",$W$9=W39)+AND($X$9&lt;&gt;"",$X$9=X39)</f>
        <v>7</v>
      </c>
      <c r="AA39" s="123"/>
      <c r="AB39" s="128" t="s">
        <v>44</v>
      </c>
      <c r="AC39" s="128" t="s">
        <v>72</v>
      </c>
      <c r="AD39" s="128" t="s">
        <v>49</v>
      </c>
      <c r="AE39" s="128">
        <v>178</v>
      </c>
      <c r="AF39" s="132">
        <v>138</v>
      </c>
    </row>
    <row r="40" spans="1:32" s="127" customFormat="1" ht="16.5" customHeight="1">
      <c r="A40" s="125">
        <v>30</v>
      </c>
      <c r="B40" s="129"/>
      <c r="C40" s="130" t="s">
        <v>96</v>
      </c>
      <c r="D40" s="130" t="s">
        <v>109</v>
      </c>
      <c r="E40" s="124" t="s">
        <v>55</v>
      </c>
      <c r="F40" s="126">
        <f>Z40</f>
        <v>7</v>
      </c>
      <c r="G40" s="118"/>
      <c r="H40" s="122"/>
      <c r="I40" s="113" t="s">
        <v>46</v>
      </c>
      <c r="J40" s="113" t="s">
        <v>46</v>
      </c>
      <c r="K40" s="113" t="s">
        <v>46</v>
      </c>
      <c r="L40" s="113" t="s">
        <v>44</v>
      </c>
      <c r="M40" s="113" t="s">
        <v>46</v>
      </c>
      <c r="N40" s="113" t="s">
        <v>44</v>
      </c>
      <c r="O40" s="113" t="s">
        <v>44</v>
      </c>
      <c r="P40" s="113" t="s">
        <v>44</v>
      </c>
      <c r="Q40" s="113" t="s">
        <v>44</v>
      </c>
      <c r="R40" s="113" t="s">
        <v>44</v>
      </c>
      <c r="S40" s="113" t="s">
        <v>44</v>
      </c>
      <c r="T40" s="113" t="s">
        <v>44</v>
      </c>
      <c r="U40" s="113" t="s">
        <v>46</v>
      </c>
      <c r="V40" s="113" t="s">
        <v>46</v>
      </c>
      <c r="W40" s="113" t="s">
        <v>46</v>
      </c>
      <c r="X40" s="113" t="s">
        <v>46</v>
      </c>
      <c r="Y40" s="114"/>
      <c r="Z40" s="109">
        <f>AND($I$9&lt;&gt;"",$I$9=I40)+AND($J$9&lt;&gt;"",$J$9=J40)+AND($K$9&lt;&gt;"",$K$9=K40)+AND($L$9&lt;&gt;"",$L$9=L40)+AND($M$9&lt;&gt;"",$M$9=M40)+AND($N$9&lt;&gt;"",$N$9=N40)+AND($O$9&lt;&gt;"",$O$9=O40)+AND($P$9&lt;&gt;"",$P$9=P40)+AND($Q$9&lt;&gt;"",$Q$9=Q40)+AND($R$9&lt;&gt;"",$R$9=R40)+AND($S$9&lt;&gt;"",$S$9=S40)+AND($T$9&lt;&gt;"",$T$9=T40)+AND($U$9&lt;&gt;"",$U$9=U40)+AND($V$9&lt;&gt;"",$V$9=V40)+AND($W$9&lt;&gt;"",$W$9=W40)+AND($X$9&lt;&gt;"",$X$9=X40)</f>
        <v>7</v>
      </c>
      <c r="AA40" s="123"/>
      <c r="AB40" s="128" t="s">
        <v>44</v>
      </c>
      <c r="AC40" s="128" t="s">
        <v>48</v>
      </c>
      <c r="AD40" s="128" t="s">
        <v>47</v>
      </c>
      <c r="AE40" s="128">
        <v>171</v>
      </c>
      <c r="AF40" s="132">
        <v>231</v>
      </c>
    </row>
    <row r="41" spans="1:32" s="127" customFormat="1" ht="16.5" customHeight="1">
      <c r="A41" s="125">
        <v>31</v>
      </c>
      <c r="B41" s="129"/>
      <c r="C41" s="130" t="s">
        <v>97</v>
      </c>
      <c r="D41" s="130" t="s">
        <v>109</v>
      </c>
      <c r="E41" s="124" t="s">
        <v>55</v>
      </c>
      <c r="F41" s="126">
        <f>Z41</f>
        <v>7</v>
      </c>
      <c r="G41" s="118"/>
      <c r="H41" s="122"/>
      <c r="I41" s="113" t="s">
        <v>46</v>
      </c>
      <c r="J41" s="113" t="s">
        <v>46</v>
      </c>
      <c r="K41" s="113" t="s">
        <v>46</v>
      </c>
      <c r="L41" s="113" t="s">
        <v>44</v>
      </c>
      <c r="M41" s="113" t="s">
        <v>46</v>
      </c>
      <c r="N41" s="113" t="s">
        <v>44</v>
      </c>
      <c r="O41" s="113" t="s">
        <v>44</v>
      </c>
      <c r="P41" s="113" t="s">
        <v>44</v>
      </c>
      <c r="Q41" s="113" t="s">
        <v>44</v>
      </c>
      <c r="R41" s="113" t="s">
        <v>44</v>
      </c>
      <c r="S41" s="113" t="s">
        <v>44</v>
      </c>
      <c r="T41" s="113" t="s">
        <v>44</v>
      </c>
      <c r="U41" s="113" t="s">
        <v>46</v>
      </c>
      <c r="V41" s="113" t="s">
        <v>44</v>
      </c>
      <c r="W41" s="113" t="s">
        <v>46</v>
      </c>
      <c r="X41" s="113" t="s">
        <v>44</v>
      </c>
      <c r="Y41" s="114"/>
      <c r="Z41" s="109">
        <f>AND($I$9&lt;&gt;"",$I$9=I41)+AND($J$9&lt;&gt;"",$J$9=J41)+AND($K$9&lt;&gt;"",$K$9=K41)+AND($L$9&lt;&gt;"",$L$9=L41)+AND($M$9&lt;&gt;"",$M$9=M41)+AND($N$9&lt;&gt;"",$N$9=N41)+AND($O$9&lt;&gt;"",$O$9=O41)+AND($P$9&lt;&gt;"",$P$9=P41)+AND($Q$9&lt;&gt;"",$Q$9=Q41)+AND($R$9&lt;&gt;"",$R$9=R41)+AND($S$9&lt;&gt;"",$S$9=S41)+AND($T$9&lt;&gt;"",$T$9=T41)+AND($U$9&lt;&gt;"",$U$9=U41)+AND($V$9&lt;&gt;"",$V$9=V41)+AND($W$9&lt;&gt;"",$W$9=W41)+AND($X$9&lt;&gt;"",$X$9=X41)</f>
        <v>7</v>
      </c>
      <c r="AA41" s="123"/>
      <c r="AB41" s="128" t="s">
        <v>47</v>
      </c>
      <c r="AC41" s="128" t="s">
        <v>47</v>
      </c>
      <c r="AD41" s="128" t="s">
        <v>49</v>
      </c>
      <c r="AE41" s="128">
        <v>118</v>
      </c>
      <c r="AF41" s="132">
        <v>238</v>
      </c>
    </row>
    <row r="42" spans="1:32" s="127" customFormat="1" ht="16.5" customHeight="1">
      <c r="A42" s="125">
        <v>32</v>
      </c>
      <c r="B42" s="129"/>
      <c r="C42" s="130" t="s">
        <v>102</v>
      </c>
      <c r="D42" s="130" t="s">
        <v>106</v>
      </c>
      <c r="E42" s="124" t="s">
        <v>55</v>
      </c>
      <c r="F42" s="126">
        <f t="shared" si="0"/>
        <v>6</v>
      </c>
      <c r="G42" s="118"/>
      <c r="H42" s="122"/>
      <c r="I42" s="113" t="s">
        <v>46</v>
      </c>
      <c r="J42" s="113" t="s">
        <v>46</v>
      </c>
      <c r="K42" s="113" t="s">
        <v>46</v>
      </c>
      <c r="L42" s="113" t="s">
        <v>44</v>
      </c>
      <c r="M42" s="113" t="s">
        <v>46</v>
      </c>
      <c r="N42" s="113" t="s">
        <v>46</v>
      </c>
      <c r="O42" s="113" t="s">
        <v>44</v>
      </c>
      <c r="P42" s="113" t="s">
        <v>44</v>
      </c>
      <c r="Q42" s="113" t="s">
        <v>46</v>
      </c>
      <c r="R42" s="113" t="s">
        <v>44</v>
      </c>
      <c r="S42" s="113" t="s">
        <v>44</v>
      </c>
      <c r="T42" s="113" t="s">
        <v>44</v>
      </c>
      <c r="U42" s="113" t="s">
        <v>44</v>
      </c>
      <c r="V42" s="113" t="s">
        <v>46</v>
      </c>
      <c r="W42" s="113" t="s">
        <v>46</v>
      </c>
      <c r="X42" s="113" t="s">
        <v>44</v>
      </c>
      <c r="Y42" s="114"/>
      <c r="Z42" s="109">
        <f t="shared" si="1"/>
        <v>6</v>
      </c>
      <c r="AA42" s="123"/>
      <c r="AB42" s="128" t="s">
        <v>45</v>
      </c>
      <c r="AC42" s="128" t="s">
        <v>48</v>
      </c>
      <c r="AD42" s="128" t="s">
        <v>49</v>
      </c>
      <c r="AE42" s="128">
        <v>46</v>
      </c>
      <c r="AF42" s="132">
        <v>106</v>
      </c>
    </row>
    <row r="43" spans="1:32" s="127" customFormat="1" ht="16.5" customHeight="1">
      <c r="A43" s="125">
        <v>33</v>
      </c>
      <c r="B43" s="129"/>
      <c r="C43" s="130" t="s">
        <v>100</v>
      </c>
      <c r="D43" s="130" t="s">
        <v>104</v>
      </c>
      <c r="E43" s="124" t="s">
        <v>55</v>
      </c>
      <c r="F43" s="126">
        <f t="shared" si="0"/>
        <v>5</v>
      </c>
      <c r="G43" s="118"/>
      <c r="H43" s="122"/>
      <c r="I43" s="113" t="s">
        <v>46</v>
      </c>
      <c r="J43" s="113" t="s">
        <v>46</v>
      </c>
      <c r="K43" s="113" t="s">
        <v>46</v>
      </c>
      <c r="L43" s="113" t="s">
        <v>44</v>
      </c>
      <c r="M43" s="113" t="s">
        <v>46</v>
      </c>
      <c r="N43" s="113" t="s">
        <v>46</v>
      </c>
      <c r="O43" s="113" t="s">
        <v>44</v>
      </c>
      <c r="P43" s="113" t="s">
        <v>44</v>
      </c>
      <c r="Q43" s="113" t="s">
        <v>44</v>
      </c>
      <c r="R43" s="113" t="s">
        <v>44</v>
      </c>
      <c r="S43" s="113" t="s">
        <v>44</v>
      </c>
      <c r="T43" s="113" t="s">
        <v>44</v>
      </c>
      <c r="U43" s="113" t="s">
        <v>46</v>
      </c>
      <c r="V43" s="113" t="s">
        <v>44</v>
      </c>
      <c r="W43" s="113" t="s">
        <v>46</v>
      </c>
      <c r="X43" s="113" t="s">
        <v>46</v>
      </c>
      <c r="Y43" s="114"/>
      <c r="Z43" s="109">
        <f t="shared" si="1"/>
        <v>5</v>
      </c>
      <c r="AA43" s="123"/>
      <c r="AB43" s="128" t="s">
        <v>44</v>
      </c>
      <c r="AC43" s="128" t="s">
        <v>48</v>
      </c>
      <c r="AD43" s="128" t="s">
        <v>49</v>
      </c>
      <c r="AE43" s="128">
        <v>103</v>
      </c>
      <c r="AF43" s="132">
        <v>103</v>
      </c>
    </row>
    <row r="44" ht="15">
      <c r="H44" s="94"/>
    </row>
    <row r="45" spans="2:30" ht="15">
      <c r="B45" s="95"/>
      <c r="C45" s="89" t="s">
        <v>57</v>
      </c>
      <c r="F45" s="95"/>
      <c r="G45" s="95"/>
      <c r="H45" s="96"/>
      <c r="I45" s="106">
        <f>COUNTIF(I11:I43,I9)</f>
        <v>32</v>
      </c>
      <c r="J45" s="106">
        <f>COUNTIF(J11:J43,J9)</f>
        <v>32</v>
      </c>
      <c r="K45" s="106">
        <f>COUNTIF(K11:K43,K9)</f>
        <v>0</v>
      </c>
      <c r="L45" s="106">
        <f>COUNTIF(L11:L43,L9)</f>
        <v>10</v>
      </c>
      <c r="M45" s="106">
        <f>COUNTIF(M11:M43,M9)</f>
        <v>30</v>
      </c>
      <c r="N45" s="106">
        <f>COUNTIF(N11:N43,N9)</f>
        <v>22</v>
      </c>
      <c r="O45" s="106">
        <f>COUNTIF(O11:O43,O9)</f>
        <v>23</v>
      </c>
      <c r="P45" s="106">
        <f>COUNTIF(P11:P43,P9)</f>
        <v>23</v>
      </c>
      <c r="Q45" s="106">
        <f>COUNTIF(Q11:Q43,Q9)</f>
        <v>0</v>
      </c>
      <c r="R45" s="106">
        <f>COUNTIF(R11:R43,R9)</f>
        <v>33</v>
      </c>
      <c r="S45" s="106">
        <f>COUNTIF(S11:S43,S9)</f>
        <v>22</v>
      </c>
      <c r="T45" s="106">
        <f>COUNTIF(T11:T43,T9)</f>
        <v>12</v>
      </c>
      <c r="U45" s="106">
        <f>COUNTIF(U11:U43,U9)</f>
        <v>28</v>
      </c>
      <c r="V45" s="106">
        <f>COUNTIF(V11:V43,V9)</f>
        <v>16</v>
      </c>
      <c r="W45" s="106">
        <f>COUNTIF(W11:W43,W9)</f>
        <v>23</v>
      </c>
      <c r="X45" s="106">
        <f>COUNTIF(X11:X43,X9)</f>
        <v>30</v>
      </c>
      <c r="Y45" s="97"/>
      <c r="AB45" s="106">
        <f>COUNTIF(AB11:AB43,AB9)</f>
        <v>26</v>
      </c>
      <c r="AC45" s="106">
        <f>COUNTIF(AC11:AC43,AC9)</f>
        <v>20</v>
      </c>
      <c r="AD45" s="106">
        <f>COUNTIF(AD11:AD43,AD9)</f>
        <v>21</v>
      </c>
    </row>
    <row r="46" spans="2:30" ht="15">
      <c r="B46" s="95"/>
      <c r="C46" s="89" t="s">
        <v>58</v>
      </c>
      <c r="F46" s="95"/>
      <c r="G46" s="95"/>
      <c r="H46" s="96"/>
      <c r="I46" s="106">
        <f>COUNTA(I11:I43)</f>
        <v>33</v>
      </c>
      <c r="J46" s="106">
        <f>COUNTA(J11:J43)</f>
        <v>33</v>
      </c>
      <c r="K46" s="106">
        <f>COUNTA(K11:K43)</f>
        <v>33</v>
      </c>
      <c r="L46" s="106">
        <f>COUNTA(L11:L43)</f>
        <v>33</v>
      </c>
      <c r="M46" s="106">
        <f>COUNTA(M11:M43)</f>
        <v>33</v>
      </c>
      <c r="N46" s="106">
        <f>COUNTA(N11:N43)</f>
        <v>33</v>
      </c>
      <c r="O46" s="106">
        <f>COUNTA(O11:O43)</f>
        <v>33</v>
      </c>
      <c r="P46" s="106">
        <f>COUNTA(P11:P43)</f>
        <v>33</v>
      </c>
      <c r="Q46" s="106">
        <f>COUNTA(Q11:Q43)</f>
        <v>33</v>
      </c>
      <c r="R46" s="106">
        <f>COUNTA(R11:R43)</f>
        <v>33</v>
      </c>
      <c r="S46" s="106">
        <f>COUNTA(S11:S43)</f>
        <v>33</v>
      </c>
      <c r="T46" s="106">
        <f>COUNTA(T11:T43)</f>
        <v>33</v>
      </c>
      <c r="U46" s="106">
        <f>COUNTA(U11:U43)</f>
        <v>33</v>
      </c>
      <c r="V46" s="106">
        <f>COUNTA(V11:V43)</f>
        <v>33</v>
      </c>
      <c r="W46" s="106">
        <f>COUNTA(W11:W43)</f>
        <v>33</v>
      </c>
      <c r="X46" s="106">
        <f>COUNTA(X11:X43)</f>
        <v>33</v>
      </c>
      <c r="Y46" s="97"/>
      <c r="AB46" s="106">
        <f>COUNTA(AB11:AB43)</f>
        <v>33</v>
      </c>
      <c r="AC46" s="106">
        <f>COUNTA(AC11:AC43)</f>
        <v>33</v>
      </c>
      <c r="AD46" s="106">
        <f>COUNTA(AD11:AD43)</f>
        <v>33</v>
      </c>
    </row>
    <row r="47" spans="2:30" ht="15.75">
      <c r="B47" s="93"/>
      <c r="C47" s="89" t="s">
        <v>59</v>
      </c>
      <c r="F47" s="93"/>
      <c r="G47" s="93"/>
      <c r="H47" s="98"/>
      <c r="I47" s="107">
        <f>IF(I46=0," ",100*I45/I46)</f>
        <v>96.96969696969697</v>
      </c>
      <c r="J47" s="107">
        <f aca="true" t="shared" si="2" ref="J47:X47">IF(J46=0," ",100*J45/J46)</f>
        <v>96.96969696969697</v>
      </c>
      <c r="K47" s="107">
        <f t="shared" si="2"/>
        <v>0</v>
      </c>
      <c r="L47" s="107">
        <f t="shared" si="2"/>
        <v>30.303030303030305</v>
      </c>
      <c r="M47" s="107">
        <f t="shared" si="2"/>
        <v>90.9090909090909</v>
      </c>
      <c r="N47" s="107">
        <f t="shared" si="2"/>
        <v>66.66666666666667</v>
      </c>
      <c r="O47" s="107">
        <f t="shared" si="2"/>
        <v>69.6969696969697</v>
      </c>
      <c r="P47" s="107">
        <f t="shared" si="2"/>
        <v>69.6969696969697</v>
      </c>
      <c r="Q47" s="107">
        <f t="shared" si="2"/>
        <v>0</v>
      </c>
      <c r="R47" s="140">
        <f t="shared" si="2"/>
        <v>100</v>
      </c>
      <c r="S47" s="107">
        <f t="shared" si="2"/>
        <v>66.66666666666667</v>
      </c>
      <c r="T47" s="107">
        <f t="shared" si="2"/>
        <v>36.36363636363637</v>
      </c>
      <c r="U47" s="107">
        <f t="shared" si="2"/>
        <v>84.84848484848484</v>
      </c>
      <c r="V47" s="107">
        <f t="shared" si="2"/>
        <v>48.484848484848484</v>
      </c>
      <c r="W47" s="107">
        <f t="shared" si="2"/>
        <v>69.6969696969697</v>
      </c>
      <c r="X47" s="107">
        <f t="shared" si="2"/>
        <v>90.9090909090909</v>
      </c>
      <c r="Y47" s="99"/>
      <c r="AB47" s="107">
        <f>IF(AB46=0," ",100*AB45/AB46)</f>
        <v>78.78787878787878</v>
      </c>
      <c r="AC47" s="107">
        <f>IF(AC46=0," ",100*AC45/AC46)</f>
        <v>60.60606060606061</v>
      </c>
      <c r="AD47" s="107">
        <f>IF(AD46=0," ",100*AD45/AD46)</f>
        <v>63.63636363636363</v>
      </c>
    </row>
    <row r="48" spans="2:30" ht="15.75">
      <c r="B48" s="93"/>
      <c r="F48" s="93"/>
      <c r="G48" s="93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AB48" s="98"/>
      <c r="AC48" s="98"/>
      <c r="AD48" s="98"/>
    </row>
    <row r="49" spans="8:30" ht="15">
      <c r="H49" s="105" t="s">
        <v>44</v>
      </c>
      <c r="I49" s="105">
        <f>COUNTIF(I$11:I$43,"="&amp;$H49)</f>
        <v>1</v>
      </c>
      <c r="J49" s="105">
        <f>COUNTIF(J$11:J$43,"="&amp;$H49)</f>
        <v>1</v>
      </c>
      <c r="K49" s="105">
        <f>COUNTIF(K$11:K$43,"="&amp;$H49)</f>
        <v>12</v>
      </c>
      <c r="L49" s="105">
        <f>COUNTIF(L$11:L$43,"="&amp;$H49)</f>
        <v>23</v>
      </c>
      <c r="M49" s="105">
        <f>COUNTIF(M$11:M$43,"="&amp;$H49)</f>
        <v>3</v>
      </c>
      <c r="N49" s="105">
        <f>COUNTIF(N$11:N$43,"="&amp;$H49)</f>
        <v>22</v>
      </c>
      <c r="O49" s="105">
        <f>COUNTIF(O$11:O$43,"="&amp;$H49)</f>
        <v>10</v>
      </c>
      <c r="P49" s="105">
        <f>COUNTIF(P$11:P$43,"="&amp;$H49)</f>
        <v>10</v>
      </c>
      <c r="Q49" s="105">
        <f>COUNTIF(Q$11:Q$43,"="&amp;$H49)</f>
        <v>19</v>
      </c>
      <c r="R49" s="105">
        <f>COUNTIF(R$11:R$43,"="&amp;$H49)</f>
        <v>33</v>
      </c>
      <c r="S49" s="105">
        <f>COUNTIF(S$11:S$43,"="&amp;$H49)</f>
        <v>11</v>
      </c>
      <c r="T49" s="105">
        <f>COUNTIF(T$11:T$43,"="&amp;$H49)</f>
        <v>21</v>
      </c>
      <c r="U49" s="105">
        <f>COUNTIF(U$11:U$43,"="&amp;$H49)</f>
        <v>5</v>
      </c>
      <c r="V49" s="105">
        <f>COUNTIF(V$11:V$43,"="&amp;$H49)</f>
        <v>17</v>
      </c>
      <c r="W49" s="105">
        <f>COUNTIF(W$11:W$43,"="&amp;$H49)</f>
        <v>23</v>
      </c>
      <c r="X49" s="105">
        <f>COUNTIF(X$11:X$43,"="&amp;$H49)</f>
        <v>30</v>
      </c>
      <c r="AB49" s="105">
        <f>COUNTIF(AB$11:AB$43,"="&amp;$H49)</f>
        <v>26</v>
      </c>
      <c r="AC49" s="105">
        <f>COUNTIF(AC$11:AC$43,"="&amp;$H49)</f>
        <v>0</v>
      </c>
      <c r="AD49" s="105">
        <f>COUNTIF(AD$11:AD$43,"="&amp;$H49)</f>
        <v>0</v>
      </c>
    </row>
    <row r="50" spans="8:30" ht="15">
      <c r="H50" s="105" t="s">
        <v>45</v>
      </c>
      <c r="I50" s="105">
        <f>COUNTIF(I$11:I$43,"="&amp;$H50)</f>
        <v>0</v>
      </c>
      <c r="J50" s="105">
        <f>COUNTIF(J$11:J$43,"="&amp;$H50)</f>
        <v>0</v>
      </c>
      <c r="K50" s="105">
        <f>COUNTIF(K$11:K$43,"="&amp;$H50)</f>
        <v>0</v>
      </c>
      <c r="L50" s="105">
        <f>COUNTIF(L$11:L$43,"="&amp;$H50)</f>
        <v>0</v>
      </c>
      <c r="M50" s="105">
        <f>COUNTIF(M$11:M$43,"="&amp;$H50)</f>
        <v>0</v>
      </c>
      <c r="N50" s="105">
        <f>COUNTIF(N$11:N$43,"="&amp;$H50)</f>
        <v>0</v>
      </c>
      <c r="O50" s="105">
        <f>COUNTIF(O$11:O$43,"="&amp;$H50)</f>
        <v>0</v>
      </c>
      <c r="P50" s="105">
        <f>COUNTIF(P$11:P$43,"="&amp;$H50)</f>
        <v>0</v>
      </c>
      <c r="Q50" s="105">
        <f>COUNTIF(Q$11:Q$43,"="&amp;$H50)</f>
        <v>0</v>
      </c>
      <c r="R50" s="105">
        <f>COUNTIF(R$11:R$43,"="&amp;$H50)</f>
        <v>0</v>
      </c>
      <c r="S50" s="105">
        <f>COUNTIF(S$11:S$43,"="&amp;$H50)</f>
        <v>0</v>
      </c>
      <c r="T50" s="105">
        <f>COUNTIF(T$11:T$43,"="&amp;$H50)</f>
        <v>0</v>
      </c>
      <c r="U50" s="105">
        <f>COUNTIF(U$11:U$43,"="&amp;$H50)</f>
        <v>0</v>
      </c>
      <c r="V50" s="105">
        <f>COUNTIF(V$11:V$43,"="&amp;$H50)</f>
        <v>0</v>
      </c>
      <c r="W50" s="105">
        <f>COUNTIF(W$11:W$43,"="&amp;$H50)</f>
        <v>0</v>
      </c>
      <c r="X50" s="105">
        <f>COUNTIF(X$11:X$43,"="&amp;$H50)</f>
        <v>0</v>
      </c>
      <c r="AB50" s="105">
        <f>COUNTIF(AB$11:AB$43,"="&amp;$H50)</f>
        <v>6</v>
      </c>
      <c r="AC50" s="105">
        <f>COUNTIF(AC$11:AC$43,"="&amp;$H50)</f>
        <v>0</v>
      </c>
      <c r="AD50" s="105">
        <f>COUNTIF(AD$11:AD$43,"="&amp;$H50)</f>
        <v>0</v>
      </c>
    </row>
    <row r="51" spans="8:30" ht="15">
      <c r="H51" s="105" t="s">
        <v>47</v>
      </c>
      <c r="I51" s="105">
        <f>COUNTIF(I$11:I$43,"="&amp;$H51)</f>
        <v>0</v>
      </c>
      <c r="J51" s="105">
        <f>COUNTIF(J$11:J$43,"="&amp;$H51)</f>
        <v>0</v>
      </c>
      <c r="K51" s="105">
        <f>COUNTIF(K$11:K$43,"="&amp;$H51)</f>
        <v>0</v>
      </c>
      <c r="L51" s="105">
        <f>COUNTIF(L$11:L$43,"="&amp;$H51)</f>
        <v>0</v>
      </c>
      <c r="M51" s="105">
        <f>COUNTIF(M$11:M$43,"="&amp;$H51)</f>
        <v>0</v>
      </c>
      <c r="N51" s="105">
        <f>COUNTIF(N$11:N$43,"="&amp;$H51)</f>
        <v>0</v>
      </c>
      <c r="O51" s="105">
        <f>COUNTIF(O$11:O$43,"="&amp;$H51)</f>
        <v>0</v>
      </c>
      <c r="P51" s="105">
        <f>COUNTIF(P$11:P$43,"="&amp;$H51)</f>
        <v>0</v>
      </c>
      <c r="Q51" s="105">
        <f>COUNTIF(Q$11:Q$43,"="&amp;$H51)</f>
        <v>0</v>
      </c>
      <c r="R51" s="105">
        <f>COUNTIF(R$11:R$43,"="&amp;$H51)</f>
        <v>0</v>
      </c>
      <c r="S51" s="105">
        <f>COUNTIF(S$11:S$43,"="&amp;$H51)</f>
        <v>0</v>
      </c>
      <c r="T51" s="105">
        <f>COUNTIF(T$11:T$43,"="&amp;$H51)</f>
        <v>0</v>
      </c>
      <c r="U51" s="105">
        <f>COUNTIF(U$11:U$43,"="&amp;$H51)</f>
        <v>0</v>
      </c>
      <c r="V51" s="105">
        <f>COUNTIF(V$11:V$43,"="&amp;$H51)</f>
        <v>0</v>
      </c>
      <c r="W51" s="105">
        <f>COUNTIF(W$11:W$43,"="&amp;$H51)</f>
        <v>0</v>
      </c>
      <c r="X51" s="105">
        <f>COUNTIF(X$11:X$43,"="&amp;$H51)</f>
        <v>0</v>
      </c>
      <c r="AB51" s="105">
        <f>COUNTIF(AB$11:AB$43,"="&amp;$H51)</f>
        <v>1</v>
      </c>
      <c r="AC51" s="105">
        <f>COUNTIF(AC$11:AC$43,"="&amp;$H51)</f>
        <v>9</v>
      </c>
      <c r="AD51" s="105">
        <f>COUNTIF(AD$11:AD$43,"="&amp;$H51)</f>
        <v>3</v>
      </c>
    </row>
    <row r="52" spans="8:30" ht="15">
      <c r="H52" s="105" t="s">
        <v>48</v>
      </c>
      <c r="I52" s="105">
        <f>COUNTIF(I$11:I$43,"="&amp;$H52)</f>
        <v>0</v>
      </c>
      <c r="J52" s="105">
        <f>COUNTIF(J$11:J$43,"="&amp;$H52)</f>
        <v>0</v>
      </c>
      <c r="K52" s="105">
        <f>COUNTIF(K$11:K$43,"="&amp;$H52)</f>
        <v>0</v>
      </c>
      <c r="L52" s="105">
        <f>COUNTIF(L$11:L$43,"="&amp;$H52)</f>
        <v>0</v>
      </c>
      <c r="M52" s="105">
        <f>COUNTIF(M$11:M$43,"="&amp;$H52)</f>
        <v>0</v>
      </c>
      <c r="N52" s="105">
        <f>COUNTIF(N$11:N$43,"="&amp;$H52)</f>
        <v>0</v>
      </c>
      <c r="O52" s="105">
        <f>COUNTIF(O$11:O$43,"="&amp;$H52)</f>
        <v>0</v>
      </c>
      <c r="P52" s="105">
        <f>COUNTIF(P$11:P$43,"="&amp;$H52)</f>
        <v>0</v>
      </c>
      <c r="Q52" s="105">
        <f>COUNTIF(Q$11:Q$43,"="&amp;$H52)</f>
        <v>0</v>
      </c>
      <c r="R52" s="105">
        <f>COUNTIF(R$11:R$43,"="&amp;$H52)</f>
        <v>0</v>
      </c>
      <c r="S52" s="105">
        <f>COUNTIF(S$11:S$43,"="&amp;$H52)</f>
        <v>0</v>
      </c>
      <c r="T52" s="105">
        <f>COUNTIF(T$11:T$43,"="&amp;$H52)</f>
        <v>0</v>
      </c>
      <c r="U52" s="105">
        <f>COUNTIF(U$11:U$43,"="&amp;$H52)</f>
        <v>0</v>
      </c>
      <c r="V52" s="105">
        <f>COUNTIF(V$11:V$43,"="&amp;$H52)</f>
        <v>0</v>
      </c>
      <c r="W52" s="105">
        <f>COUNTIF(W$11:W$43,"="&amp;$H52)</f>
        <v>0</v>
      </c>
      <c r="X52" s="105">
        <f>COUNTIF(X$11:X$43,"="&amp;$H52)</f>
        <v>0</v>
      </c>
      <c r="AB52" s="105">
        <f>COUNTIF(AB$11:AB$43,"="&amp;$H52)</f>
        <v>0</v>
      </c>
      <c r="AC52" s="105">
        <f>COUNTIF(AC$11:AC$43,"="&amp;$H52)</f>
        <v>20</v>
      </c>
      <c r="AD52" s="105">
        <f>COUNTIF(AD$11:AD$43,"="&amp;$H52)</f>
        <v>1</v>
      </c>
    </row>
    <row r="53" spans="8:30" ht="15">
      <c r="H53" s="105" t="s">
        <v>49</v>
      </c>
      <c r="I53" s="105">
        <f>COUNTIF(I$11:I$43,"="&amp;$H53)</f>
        <v>0</v>
      </c>
      <c r="J53" s="105">
        <f>COUNTIF(J$11:J$43,"="&amp;$H53)</f>
        <v>0</v>
      </c>
      <c r="K53" s="105">
        <f>COUNTIF(K$11:K$43,"="&amp;$H53)</f>
        <v>0</v>
      </c>
      <c r="L53" s="105">
        <f>COUNTIF(L$11:L$43,"="&amp;$H53)</f>
        <v>0</v>
      </c>
      <c r="M53" s="105">
        <f>COUNTIF(M$11:M$43,"="&amp;$H53)</f>
        <v>0</v>
      </c>
      <c r="N53" s="105">
        <f>COUNTIF(N$11:N$43,"="&amp;$H53)</f>
        <v>0</v>
      </c>
      <c r="O53" s="105">
        <f>COUNTIF(O$11:O$43,"="&amp;$H53)</f>
        <v>0</v>
      </c>
      <c r="P53" s="105">
        <f>COUNTIF(P$11:P$43,"="&amp;$H53)</f>
        <v>0</v>
      </c>
      <c r="Q53" s="105">
        <f>COUNTIF(Q$11:Q$43,"="&amp;$H53)</f>
        <v>0</v>
      </c>
      <c r="R53" s="105">
        <f>COUNTIF(R$11:R$43,"="&amp;$H53)</f>
        <v>0</v>
      </c>
      <c r="S53" s="105">
        <f>COUNTIF(S$11:S$43,"="&amp;$H53)</f>
        <v>0</v>
      </c>
      <c r="T53" s="105">
        <f>COUNTIF(T$11:T$43,"="&amp;$H53)</f>
        <v>0</v>
      </c>
      <c r="U53" s="105">
        <f>COUNTIF(U$11:U$43,"="&amp;$H53)</f>
        <v>0</v>
      </c>
      <c r="V53" s="105">
        <f>COUNTIF(V$11:V$43,"="&amp;$H53)</f>
        <v>0</v>
      </c>
      <c r="W53" s="105">
        <f>COUNTIF(W$11:W$43,"="&amp;$H53)</f>
        <v>0</v>
      </c>
      <c r="X53" s="105">
        <f>COUNTIF(X$11:X$43,"="&amp;$H53)</f>
        <v>0</v>
      </c>
      <c r="AB53" s="105">
        <f>COUNTIF(AB$11:AB$43,"="&amp;$H53)</f>
        <v>0</v>
      </c>
      <c r="AC53" s="105">
        <f>COUNTIF(AC$11:AC$43,"="&amp;$H53)</f>
        <v>3</v>
      </c>
      <c r="AD53" s="105">
        <f>COUNTIF(AD$11:AD$43,"="&amp;$H53)</f>
        <v>21</v>
      </c>
    </row>
    <row r="54" spans="8:30" ht="15">
      <c r="H54" s="105" t="s">
        <v>46</v>
      </c>
      <c r="I54" s="105">
        <f>COUNTIF(I$11:I$43,"="&amp;$H54)</f>
        <v>32</v>
      </c>
      <c r="J54" s="105">
        <f>COUNTIF(J$11:J$43,"="&amp;$H54)</f>
        <v>32</v>
      </c>
      <c r="K54" s="105">
        <f>COUNTIF(K$11:K$43,"="&amp;$H54)</f>
        <v>21</v>
      </c>
      <c r="L54" s="105">
        <f>COUNTIF(L$11:L$43,"="&amp;$H54)</f>
        <v>10</v>
      </c>
      <c r="M54" s="105">
        <f>COUNTIF(M$11:M$43,"="&amp;$H54)</f>
        <v>30</v>
      </c>
      <c r="N54" s="105">
        <f>COUNTIF(N$11:N$43,"="&amp;$H54)</f>
        <v>11</v>
      </c>
      <c r="O54" s="105">
        <f>COUNTIF(O$11:O$43,"="&amp;$H54)</f>
        <v>23</v>
      </c>
      <c r="P54" s="105">
        <f>COUNTIF(P$11:P$43,"="&amp;$H54)</f>
        <v>23</v>
      </c>
      <c r="Q54" s="105">
        <f>COUNTIF(Q$11:Q$43,"="&amp;$H54)</f>
        <v>14</v>
      </c>
      <c r="R54" s="105">
        <f>COUNTIF(R$11:R$43,"="&amp;$H54)</f>
        <v>0</v>
      </c>
      <c r="S54" s="105">
        <f>COUNTIF(S$11:S$43,"="&amp;$H54)</f>
        <v>22</v>
      </c>
      <c r="T54" s="105">
        <f>COUNTIF(T$11:T$43,"="&amp;$H54)</f>
        <v>12</v>
      </c>
      <c r="U54" s="105">
        <f>COUNTIF(U$11:U$43,"="&amp;$H54)</f>
        <v>28</v>
      </c>
      <c r="V54" s="105">
        <f>COUNTIF(V$11:V$43,"="&amp;$H54)</f>
        <v>16</v>
      </c>
      <c r="W54" s="105">
        <f>COUNTIF(W$11:W$43,"="&amp;$H54)</f>
        <v>10</v>
      </c>
      <c r="X54" s="105">
        <f>COUNTIF(X$11:X$43,"="&amp;$H54)</f>
        <v>3</v>
      </c>
      <c r="AB54" s="105">
        <f>COUNTIF(AB$11:AB$43,"="&amp;$H54)</f>
        <v>0</v>
      </c>
      <c r="AC54" s="105">
        <f>COUNTIF(AC$11:AC$43,"="&amp;$H54)</f>
        <v>0</v>
      </c>
      <c r="AD54" s="105">
        <f>COUNTIF(AD$11:AD$43,"="&amp;$H54)</f>
        <v>0</v>
      </c>
    </row>
  </sheetData>
  <sheetProtection/>
  <mergeCells count="6">
    <mergeCell ref="A6:AE6"/>
    <mergeCell ref="A7:AE7"/>
    <mergeCell ref="A2:AE2"/>
    <mergeCell ref="A3:AE3"/>
    <mergeCell ref="A4:AE4"/>
    <mergeCell ref="A5:AE5"/>
  </mergeCells>
  <conditionalFormatting sqref="I49:X54 AB49:AD54">
    <cfRule type="expression" priority="2" dxfId="7" stopIfTrue="1">
      <formula>#REF!=I$9</formula>
    </cfRule>
  </conditionalFormatting>
  <conditionalFormatting sqref="AB11:AD26 I11:X26 I28:X43 AB28:AD43">
    <cfRule type="expression" priority="3" dxfId="8" stopIfTrue="1">
      <formula>I11&lt;&gt;I$9</formula>
    </cfRule>
  </conditionalFormatting>
  <conditionalFormatting sqref="I27:X27 AB27:AD27">
    <cfRule type="expression" priority="1" dxfId="8" stopIfTrue="1">
      <formula>I27&lt;&gt;I$9</formula>
    </cfRule>
  </conditionalFormatting>
  <printOptions horizontalCentered="1"/>
  <pageMargins left="0" right="0" top="0.23" bottom="0.1968503937007874" header="0.03937007874015748" footer="0.03937007874015748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72"/>
  <sheetViews>
    <sheetView zoomScale="80" zoomScaleNormal="80" zoomScalePageLayoutView="0" workbookViewId="0" topLeftCell="A1">
      <pane xSplit="9" ySplit="8" topLeftCell="J58" activePane="bottomRight" state="frozen"/>
      <selection pane="topLeft" activeCell="AW33" sqref="AW33"/>
      <selection pane="topRight" activeCell="AW33" sqref="AW33"/>
      <selection pane="bottomLeft" activeCell="AW33" sqref="AW33"/>
      <selection pane="bottomRight" activeCell="E59" sqref="E59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5.125" style="1" customWidth="1"/>
    <col min="4" max="4" width="23.25390625" style="1" customWidth="1"/>
    <col min="5" max="5" width="8.375" style="1" customWidth="1"/>
    <col min="6" max="6" width="5.625" style="2" customWidth="1"/>
    <col min="7" max="7" width="10.75390625" style="1" bestFit="1" customWidth="1"/>
    <col min="8" max="8" width="5.125" style="1" bestFit="1" customWidth="1"/>
    <col min="9" max="9" width="9.125" style="1" customWidth="1"/>
    <col min="10" max="10" width="6.75390625" style="1" customWidth="1"/>
    <col min="11" max="12" width="5.75390625" style="1" customWidth="1"/>
    <col min="13" max="13" width="6.75390625" style="24" customWidth="1"/>
    <col min="14" max="15" width="5.75390625" style="24" customWidth="1"/>
    <col min="16" max="16" width="5.625" style="24" bestFit="1" customWidth="1"/>
    <col min="17" max="17" width="3.75390625" style="24" customWidth="1"/>
    <col min="18" max="18" width="4.75390625" style="3" customWidth="1"/>
    <col min="19" max="19" width="4.75390625" style="4" customWidth="1"/>
    <col min="20" max="42" width="4.75390625" style="1" customWidth="1"/>
    <col min="43" max="43" width="3.75390625" style="24" customWidth="1"/>
    <col min="44" max="50" width="3.75390625" style="1" customWidth="1"/>
    <col min="51" max="56" width="5.75390625" style="1" customWidth="1"/>
    <col min="57" max="57" width="8.00390625" style="1" bestFit="1" customWidth="1"/>
    <col min="58" max="58" width="6.00390625" style="24" bestFit="1" customWidth="1"/>
    <col min="59" max="59" width="6.00390625" style="1" customWidth="1"/>
    <col min="60" max="60" width="7.25390625" style="1" customWidth="1"/>
    <col min="61" max="61" width="7.25390625" style="24" customWidth="1"/>
    <col min="62" max="62" width="3.00390625" style="1" customWidth="1"/>
    <col min="63" max="63" width="5.625" style="40" customWidth="1"/>
    <col min="64" max="64" width="9.125" style="15" customWidth="1"/>
    <col min="65" max="16384" width="9.125" style="1" customWidth="1"/>
  </cols>
  <sheetData>
    <row r="2" spans="2:64" ht="22.5" customHeight="1">
      <c r="B2" s="138" t="e">
        <f>nazev</f>
        <v>#REF!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55"/>
      <c r="BJ2" s="31"/>
      <c r="BK2" s="31"/>
      <c r="BL2" s="31"/>
    </row>
    <row r="3" spans="2:65" ht="21.75" customHeight="1">
      <c r="B3" s="136" t="e">
        <f>Trail_5_nazev&amp;"  "&amp;TEXT(Trail_5_datum,"dd. mmmm ")&amp;YEAR(Trail_5_datum)</f>
        <v>#REF!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56"/>
      <c r="BK3" s="1"/>
      <c r="BL3" s="19" t="s">
        <v>8</v>
      </c>
      <c r="BM3" s="14"/>
    </row>
    <row r="4" spans="2:64" ht="16.5" customHeight="1">
      <c r="B4" s="137" t="e">
        <f>"Výsledky kategorie "&amp;kategorie</f>
        <v>#REF!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57"/>
      <c r="BK4" s="1"/>
      <c r="BL4" s="19">
        <f>1+COLUMNS(AS7:AW7)-COUNTBLANK(AS7:AW7)</f>
        <v>1</v>
      </c>
    </row>
    <row r="5" spans="2:64" ht="16.5" customHeight="1" hidden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57"/>
      <c r="BK5" s="39"/>
      <c r="BL5" s="19"/>
    </row>
    <row r="6" spans="2:64" ht="16.5" customHeight="1">
      <c r="B6" s="35"/>
      <c r="C6" s="35"/>
      <c r="D6" s="35"/>
      <c r="E6" s="35"/>
      <c r="F6" s="35"/>
      <c r="G6" s="35"/>
      <c r="H6" s="35"/>
      <c r="I6" s="58" t="e">
        <f>AVERAGE(LARGE(I9:I155,1),LARGE(I9:I155,2),LARGE(I9:I155,3))</f>
        <v>#NUM!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57"/>
      <c r="BK6" s="39"/>
      <c r="BL6" s="58" t="e">
        <f>AVERAGE(LARGE(BL9:BL155,1),LARGE(BL9:BL155,2),LARGE(BL9:BL155,3))</f>
        <v>#REF!</v>
      </c>
    </row>
    <row r="7" spans="2:66" ht="12.75">
      <c r="B7" s="52" t="s">
        <v>28</v>
      </c>
      <c r="C7" s="52"/>
      <c r="H7" s="30" t="s">
        <v>27</v>
      </c>
      <c r="I7" s="30"/>
      <c r="J7" s="6" t="s">
        <v>15</v>
      </c>
      <c r="K7" s="30" t="s">
        <v>16</v>
      </c>
      <c r="L7" s="30"/>
      <c r="M7" s="7" t="s">
        <v>11</v>
      </c>
      <c r="N7" s="25" t="s">
        <v>0</v>
      </c>
      <c r="O7" s="25"/>
      <c r="P7" s="7"/>
      <c r="Q7" s="13"/>
      <c r="R7" s="62"/>
      <c r="S7" s="62"/>
      <c r="T7" s="62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4"/>
      <c r="AR7" s="65"/>
      <c r="AS7" s="65"/>
      <c r="AT7" s="65"/>
      <c r="AU7" s="65"/>
      <c r="AV7" s="65"/>
      <c r="AW7" s="65"/>
      <c r="AX7" s="66"/>
      <c r="AY7" s="87" t="s">
        <v>0</v>
      </c>
      <c r="AZ7" s="87" t="s">
        <v>0</v>
      </c>
      <c r="BA7" s="87" t="s">
        <v>0</v>
      </c>
      <c r="BB7" s="87" t="s">
        <v>0</v>
      </c>
      <c r="BC7" s="87" t="s">
        <v>0</v>
      </c>
      <c r="BD7" s="87" t="s">
        <v>0</v>
      </c>
      <c r="BE7" s="88" t="s">
        <v>17</v>
      </c>
      <c r="BF7" s="7"/>
      <c r="BG7" s="20" t="s">
        <v>9</v>
      </c>
      <c r="BH7" s="20" t="s">
        <v>9</v>
      </c>
      <c r="BI7" s="7" t="s">
        <v>34</v>
      </c>
      <c r="BJ7" s="139"/>
      <c r="BL7" s="19" t="s">
        <v>19</v>
      </c>
      <c r="BM7" s="14" t="s">
        <v>4</v>
      </c>
      <c r="BN7" s="14" t="s">
        <v>4</v>
      </c>
    </row>
    <row r="8" spans="2:66" ht="12.75">
      <c r="B8" s="71" t="s">
        <v>9</v>
      </c>
      <c r="C8" s="16" t="s">
        <v>37</v>
      </c>
      <c r="D8" s="6" t="s">
        <v>1</v>
      </c>
      <c r="E8" s="6" t="s">
        <v>30</v>
      </c>
      <c r="F8" s="6" t="s">
        <v>26</v>
      </c>
      <c r="G8" s="6" t="s">
        <v>10</v>
      </c>
      <c r="H8" s="6" t="s">
        <v>31</v>
      </c>
      <c r="I8" s="6" t="s">
        <v>33</v>
      </c>
      <c r="J8" s="6"/>
      <c r="K8" s="6" t="s">
        <v>14</v>
      </c>
      <c r="L8" s="6" t="s">
        <v>13</v>
      </c>
      <c r="M8" s="7"/>
      <c r="N8" s="7" t="s">
        <v>14</v>
      </c>
      <c r="O8" s="7" t="s">
        <v>13</v>
      </c>
      <c r="P8" s="7" t="s">
        <v>12</v>
      </c>
      <c r="Q8" s="7"/>
      <c r="R8" s="86">
        <v>1</v>
      </c>
      <c r="S8" s="86">
        <v>2</v>
      </c>
      <c r="T8" s="87">
        <v>3</v>
      </c>
      <c r="U8" s="87">
        <v>4</v>
      </c>
      <c r="V8" s="87">
        <v>5</v>
      </c>
      <c r="W8" s="87">
        <v>6</v>
      </c>
      <c r="X8" s="87">
        <v>7</v>
      </c>
      <c r="Y8" s="87">
        <v>8</v>
      </c>
      <c r="Z8" s="87">
        <v>9</v>
      </c>
      <c r="AA8" s="87">
        <v>10</v>
      </c>
      <c r="AB8" s="87">
        <v>11</v>
      </c>
      <c r="AC8" s="87">
        <v>12</v>
      </c>
      <c r="AD8" s="87">
        <v>13</v>
      </c>
      <c r="AE8" s="87">
        <v>14</v>
      </c>
      <c r="AF8" s="87">
        <v>15</v>
      </c>
      <c r="AG8" s="87">
        <v>16</v>
      </c>
      <c r="AH8" s="87">
        <v>17</v>
      </c>
      <c r="AI8" s="87">
        <v>18</v>
      </c>
      <c r="AJ8" s="87">
        <v>19</v>
      </c>
      <c r="AK8" s="87">
        <v>20</v>
      </c>
      <c r="AL8" s="87">
        <v>21</v>
      </c>
      <c r="AM8" s="87">
        <v>22</v>
      </c>
      <c r="AN8" s="87">
        <v>23</v>
      </c>
      <c r="AO8" s="87">
        <v>24</v>
      </c>
      <c r="AP8" s="87">
        <v>25</v>
      </c>
      <c r="AQ8" s="87"/>
      <c r="AR8" s="87" t="s">
        <v>2</v>
      </c>
      <c r="AS8" s="87" t="s">
        <v>3</v>
      </c>
      <c r="AT8" s="87" t="s">
        <v>7</v>
      </c>
      <c r="AU8" s="87" t="s">
        <v>38</v>
      </c>
      <c r="AV8" s="87" t="s">
        <v>39</v>
      </c>
      <c r="AW8" s="87" t="s">
        <v>40</v>
      </c>
      <c r="AX8" s="87"/>
      <c r="AY8" s="87" t="s">
        <v>2</v>
      </c>
      <c r="AZ8" s="87" t="s">
        <v>3</v>
      </c>
      <c r="BA8" s="87" t="s">
        <v>7</v>
      </c>
      <c r="BB8" s="87" t="s">
        <v>38</v>
      </c>
      <c r="BC8" s="87" t="s">
        <v>39</v>
      </c>
      <c r="BD8" s="87" t="s">
        <v>40</v>
      </c>
      <c r="BE8" s="87" t="s">
        <v>18</v>
      </c>
      <c r="BF8" s="7" t="s">
        <v>4</v>
      </c>
      <c r="BG8" s="20" t="s">
        <v>4</v>
      </c>
      <c r="BH8" s="20" t="s">
        <v>0</v>
      </c>
      <c r="BI8" s="7" t="s">
        <v>32</v>
      </c>
      <c r="BJ8" s="139"/>
      <c r="BK8" s="41"/>
      <c r="BL8" s="19" t="s">
        <v>4</v>
      </c>
      <c r="BM8" s="14" t="s">
        <v>35</v>
      </c>
      <c r="BN8" s="14" t="s">
        <v>36</v>
      </c>
    </row>
    <row r="9" spans="2:66" ht="12.75">
      <c r="B9" s="71" t="e">
        <f aca="true" t="shared" si="0" ref="B9:B40">RANK(BL9,$BL$9:$BL$63)</f>
        <v>#REF!</v>
      </c>
      <c r="C9" s="16" t="e">
        <f aca="true" t="shared" si="1" ref="C9:C40">RANK(BL9,IF($F9="O",$BM$9:$BM$63,$BN$9:$BN$63))</f>
        <v>#REF!</v>
      </c>
      <c r="D9" s="14" t="e">
        <f ca="1">OFFSET(#REF!,$BK9,0)</f>
        <v>#REF!</v>
      </c>
      <c r="E9" s="14" t="e">
        <f ca="1">IF(OFFSET(#REF!,$BK9,0)="","",(OFFSET(#REF!,$BK9,0)))</f>
        <v>#REF!</v>
      </c>
      <c r="F9" s="14" t="e">
        <f ca="1">OFFSET(#REF!,$BK9,0)</f>
        <v>#REF!</v>
      </c>
      <c r="G9" s="14" t="e">
        <f ca="1">OFFSET(#REF!,$BK9,0)</f>
        <v>#REF!</v>
      </c>
      <c r="H9" s="14">
        <f>IF(OR(BF9=0,ISERROR(MATCH(G9,#REF!,0))),"",MATCH(G9,#REF!,0)-1)</f>
      </c>
      <c r="I9" s="54">
        <f ca="1">IF(H9="","",OFFSET(#REF!,H9,0))</f>
      </c>
      <c r="J9" s="61"/>
      <c r="K9" s="61"/>
      <c r="L9" s="61"/>
      <c r="M9" s="29" t="e">
        <f aca="true" t="shared" si="2" ref="M9:M40">IF(F9="O",Trail_4_O,Trail_4_P)</f>
        <v>#REF!</v>
      </c>
      <c r="N9" s="29">
        <f aca="true" t="shared" si="3" ref="N9:N40">+K9-J9</f>
        <v>0</v>
      </c>
      <c r="O9" s="29">
        <f aca="true" t="shared" si="4" ref="O9:O40">+L9</f>
        <v>0</v>
      </c>
      <c r="P9" s="26" t="e">
        <f aca="true" t="shared" si="5" ref="P9:P40">IF(N9*60+O9&gt;M9*60,INT((N9*60+O9-M9*60+299)/300),0)</f>
        <v>#REF!</v>
      </c>
      <c r="Q9" s="2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7"/>
      <c r="AR9" s="65"/>
      <c r="AS9" s="65"/>
      <c r="AT9" s="65"/>
      <c r="AU9" s="65"/>
      <c r="AV9" s="65"/>
      <c r="AW9" s="65"/>
      <c r="AX9" s="68"/>
      <c r="AY9" s="69"/>
      <c r="AZ9" s="69"/>
      <c r="BA9" s="69"/>
      <c r="BB9" s="69"/>
      <c r="BC9" s="69"/>
      <c r="BD9" s="69"/>
      <c r="BE9" s="72">
        <f>SUM(AY9:BD9)</f>
        <v>0</v>
      </c>
      <c r="BF9" s="27">
        <f>AND($R$7&lt;&gt;"",$R$7=R9)+AND($S$7&lt;&gt;"",$S$7=S9)+AND($T$7&lt;&gt;"",$T$7=T9)+AND($U$7&lt;&gt;"",$U$7=U9)+AND($V$7&lt;&gt;"",$V$7=V9)+AND($W$7&lt;&gt;"",$W$7=W9)+AND($X$7&lt;&gt;"",$X$7=X9)+AND($Y$7&lt;&gt;"",$Y$7=Y9)+AND($Z$7&lt;&gt;"",$Z$7=Z9)+AND($AA$7&lt;&gt;"",$AA$7=AA9)+AND($AB$7&lt;&gt;"",$AB$7=AB9)+AND($AC$7&lt;&gt;"",$AC$7=AC9)+AND($AD$7&lt;&gt;"",$AD$7=AD9)+AND($AE$7&lt;&gt;"",$AE$7=AE9)+AND($AF$7&lt;&gt;"",$AF$7=AF9)+AND($AG$7&lt;&gt;"",$AG$7=AG9)+AND($AH$7&lt;&gt;"",$AH$7=AH9)+AND($AI$7&lt;&gt;"",$AI$7=AI9)+AND($AJ$7&lt;&gt;"",$AJ$7=AJ9)+AND($AK$7&lt;&gt;"",$AK$7=AK9)+AND($AL$7&lt;&gt;"",$AL$7=AL9)+AND($AM$7&lt;&gt;"",$AM$7=AM9)+AND($AN$7&lt;&gt;"",$AN$7=AN9)+AND($AO$7&lt;&gt;"",$AO$7=AO9)+AND($AP$7&lt;&gt;"",$AP$7=AP9)+AND($AR$7&lt;&gt;"",$AR$7=AR9)+AND($AS$7&lt;&gt;"",$AS$7=AS9)+AND($AT$7&lt;&gt;"",$AT$7=AT9)+AND($AU$7&lt;&gt;"",$AU$7=AU9)+AND($AV$7&lt;&gt;"",$AV$7=AV9)+AND($AW$7&lt;&gt;"",$AW$7=AW9)</f>
        <v>0</v>
      </c>
      <c r="BG9" s="28" t="e">
        <f aca="true" t="shared" si="6" ref="BG9:BG40">+BF9-P9</f>
        <v>#REF!</v>
      </c>
      <c r="BH9" s="21">
        <f aca="true" t="shared" si="7" ref="BH9:BH40">IF($AR$7=$AR9,AY9,IF(ISBLANK($AR9),120,AY9+60))+IF($AS$7=$AS9,AZ9,IF(ISBLANK($AS9),120,AZ9+60))+IF($AT$7=$AT9,BA9,IF(ISBLANK($AT9),120,BA9+60))+IF($AU$7=$AU9,BB9,IF(ISBLANK($AU9),120,BB9+60))+IF($AV$7="",0,IF($AV$7=$AV9,BC9,IF(ISBLANK($AV9),120,BC9+60)))+IF($AW$7="",0,IF($AW$7=$AW9,BD9,IF(ISBLANK($AW9),120,BD9+60)))</f>
        <v>0</v>
      </c>
      <c r="BI9" s="59" t="e">
        <f aca="true" t="shared" si="8" ref="BI9:BI40">BL9*$I$6/$BL$6</f>
        <v>#REF!</v>
      </c>
      <c r="BK9" s="42">
        <v>1</v>
      </c>
      <c r="BL9" s="17" t="e">
        <f aca="true" t="shared" si="9" ref="BL9:BL40">IF(G9="",0,BG9+($BL$4*120-BH9)/($BL$4*120))</f>
        <v>#REF!</v>
      </c>
      <c r="BM9" s="53" t="e">
        <f aca="true" t="shared" si="10" ref="BM9:BN28">IF($F9=BM$8,$BL9,0)</f>
        <v>#REF!</v>
      </c>
      <c r="BN9" s="53" t="e">
        <f t="shared" si="10"/>
        <v>#REF!</v>
      </c>
    </row>
    <row r="10" spans="2:66" ht="12.75">
      <c r="B10" s="71" t="e">
        <f t="shared" si="0"/>
        <v>#REF!</v>
      </c>
      <c r="C10" s="16" t="e">
        <f t="shared" si="1"/>
        <v>#REF!</v>
      </c>
      <c r="D10" s="14" t="e">
        <f ca="1">OFFSET(#REF!,$BK10,0)</f>
        <v>#REF!</v>
      </c>
      <c r="E10" s="14" t="e">
        <f ca="1">IF(OFFSET(#REF!,$BK10,0)="","",(OFFSET(#REF!,$BK10,0)))</f>
        <v>#REF!</v>
      </c>
      <c r="F10" s="14" t="e">
        <f ca="1">OFFSET(#REF!,$BK10,0)</f>
        <v>#REF!</v>
      </c>
      <c r="G10" s="14" t="e">
        <f ca="1">OFFSET(#REF!,$BK10,0)</f>
        <v>#REF!</v>
      </c>
      <c r="H10" s="14">
        <f>IF(OR(BF10=0,ISERROR(MATCH(G10,#REF!,0))),"",MATCH(G10,#REF!,0)-1)</f>
      </c>
      <c r="I10" s="54">
        <f ca="1">IF(H10="","",OFFSET(#REF!,H10,0))</f>
      </c>
      <c r="J10" s="61"/>
      <c r="K10" s="61"/>
      <c r="L10" s="61"/>
      <c r="M10" s="29" t="e">
        <f t="shared" si="2"/>
        <v>#REF!</v>
      </c>
      <c r="N10" s="29">
        <f t="shared" si="3"/>
        <v>0</v>
      </c>
      <c r="O10" s="29">
        <f t="shared" si="4"/>
        <v>0</v>
      </c>
      <c r="P10" s="26" t="e">
        <f t="shared" si="5"/>
        <v>#REF!</v>
      </c>
      <c r="Q10" s="2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7"/>
      <c r="AR10" s="65"/>
      <c r="AS10" s="65"/>
      <c r="AT10" s="65"/>
      <c r="AU10" s="65"/>
      <c r="AV10" s="65"/>
      <c r="AW10" s="65"/>
      <c r="AX10" s="68"/>
      <c r="AY10" s="69"/>
      <c r="AZ10" s="69"/>
      <c r="BA10" s="69"/>
      <c r="BB10" s="69"/>
      <c r="BC10" s="69"/>
      <c r="BD10" s="69"/>
      <c r="BE10" s="72">
        <f aca="true" t="shared" si="11" ref="BE10:BE40">SUM(AY10:BD10)</f>
        <v>0</v>
      </c>
      <c r="BF10" s="27">
        <f aca="true" t="shared" si="12" ref="BF10:BF57">AND($R$7&lt;&gt;"",$R$7=R10)+AND($S$7&lt;&gt;"",$S$7=S10)+AND($T$7&lt;&gt;"",$T$7=T10)+AND($U$7&lt;&gt;"",$U$7=U10)+AND($V$7&lt;&gt;"",$V$7=V10)+AND($W$7&lt;&gt;"",$W$7=W10)+AND($X$7&lt;&gt;"",$X$7=X10)+AND($Y$7&lt;&gt;"",$Y$7=Y10)+AND($Z$7&lt;&gt;"",$Z$7=Z10)+AND($AA$7&lt;&gt;"",$AA$7=AA10)+AND($AB$7&lt;&gt;"",$AB$7=AB10)+AND($AC$7&lt;&gt;"",$AC$7=AC10)+AND($AD$7&lt;&gt;"",$AD$7=AD10)+AND($AE$7&lt;&gt;"",$AE$7=AE10)+AND($AF$7&lt;&gt;"",$AF$7=AF10)+AND($AG$7&lt;&gt;"",$AG$7=AG10)+AND($AH$7&lt;&gt;"",$AH$7=AH10)+AND($AI$7&lt;&gt;"",$AI$7=AI10)+AND($AJ$7&lt;&gt;"",$AJ$7=AJ10)+AND($AK$7&lt;&gt;"",$AK$7=AK10)+AND($AL$7&lt;&gt;"",$AL$7=AL10)+AND($AM$7&lt;&gt;"",$AM$7=AM10)+AND($AN$7&lt;&gt;"",$AN$7=AN10)+AND($AO$7&lt;&gt;"",$AO$7=AO10)+AND($AP$7&lt;&gt;"",$AP$7=AP10)+AND($AR$7&lt;&gt;"",$AR$7=AR10)+AND($AS$7&lt;&gt;"",$AS$7=AS10)+AND($AT$7&lt;&gt;"",$AT$7=AT10)+AND($AU$7&lt;&gt;"",$AU$7=AU10)+AND($AV$7&lt;&gt;"",$AV$7=AV10)+AND($AW$7&lt;&gt;"",$AW$7=AW10)</f>
        <v>0</v>
      </c>
      <c r="BG10" s="28" t="e">
        <f t="shared" si="6"/>
        <v>#REF!</v>
      </c>
      <c r="BH10" s="21">
        <f t="shared" si="7"/>
        <v>0</v>
      </c>
      <c r="BI10" s="59" t="e">
        <f t="shared" si="8"/>
        <v>#REF!</v>
      </c>
      <c r="BK10" s="42">
        <v>12</v>
      </c>
      <c r="BL10" s="17" t="e">
        <f t="shared" si="9"/>
        <v>#REF!</v>
      </c>
      <c r="BM10" s="53" t="e">
        <f t="shared" si="10"/>
        <v>#REF!</v>
      </c>
      <c r="BN10" s="53" t="e">
        <f t="shared" si="10"/>
        <v>#REF!</v>
      </c>
    </row>
    <row r="11" spans="2:66" ht="12" customHeight="1">
      <c r="B11" s="71" t="e">
        <f t="shared" si="0"/>
        <v>#REF!</v>
      </c>
      <c r="C11" s="16" t="e">
        <f t="shared" si="1"/>
        <v>#REF!</v>
      </c>
      <c r="D11" s="14" t="e">
        <f ca="1">OFFSET(#REF!,$BK11,0)</f>
        <v>#REF!</v>
      </c>
      <c r="E11" s="14" t="e">
        <f ca="1">IF(OFFSET(#REF!,$BK11,0)="","",(OFFSET(#REF!,$BK11,0)))</f>
        <v>#REF!</v>
      </c>
      <c r="F11" s="14" t="e">
        <f ca="1">OFFSET(#REF!,$BK11,0)</f>
        <v>#REF!</v>
      </c>
      <c r="G11" s="14" t="e">
        <f ca="1">OFFSET(#REF!,$BK11,0)</f>
        <v>#REF!</v>
      </c>
      <c r="H11" s="14">
        <f>IF(OR(BF11=0,ISERROR(MATCH(G11,#REF!,0))),"",MATCH(G11,#REF!,0)-1)</f>
      </c>
      <c r="I11" s="54">
        <f ca="1">IF(H11="","",OFFSET(#REF!,H11,0))</f>
      </c>
      <c r="J11" s="61"/>
      <c r="K11" s="61"/>
      <c r="L11" s="61"/>
      <c r="M11" s="29" t="e">
        <f t="shared" si="2"/>
        <v>#REF!</v>
      </c>
      <c r="N11" s="29">
        <f t="shared" si="3"/>
        <v>0</v>
      </c>
      <c r="O11" s="29">
        <f t="shared" si="4"/>
        <v>0</v>
      </c>
      <c r="P11" s="26" t="e">
        <f t="shared" si="5"/>
        <v>#REF!</v>
      </c>
      <c r="Q11" s="2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7"/>
      <c r="AR11" s="65"/>
      <c r="AS11" s="65"/>
      <c r="AT11" s="65"/>
      <c r="AU11" s="65"/>
      <c r="AV11" s="65"/>
      <c r="AW11" s="65"/>
      <c r="AX11" s="68"/>
      <c r="AY11" s="69"/>
      <c r="AZ11" s="69"/>
      <c r="BA11" s="69"/>
      <c r="BB11" s="69"/>
      <c r="BC11" s="69"/>
      <c r="BD11" s="69"/>
      <c r="BE11" s="72">
        <f t="shared" si="11"/>
        <v>0</v>
      </c>
      <c r="BF11" s="27">
        <f t="shared" si="12"/>
        <v>0</v>
      </c>
      <c r="BG11" s="28" t="e">
        <f t="shared" si="6"/>
        <v>#REF!</v>
      </c>
      <c r="BH11" s="21">
        <f t="shared" si="7"/>
        <v>0</v>
      </c>
      <c r="BI11" s="59" t="e">
        <f t="shared" si="8"/>
        <v>#REF!</v>
      </c>
      <c r="BK11" s="42">
        <v>9</v>
      </c>
      <c r="BL11" s="17" t="e">
        <f t="shared" si="9"/>
        <v>#REF!</v>
      </c>
      <c r="BM11" s="53" t="e">
        <f t="shared" si="10"/>
        <v>#REF!</v>
      </c>
      <c r="BN11" s="53" t="e">
        <f t="shared" si="10"/>
        <v>#REF!</v>
      </c>
    </row>
    <row r="12" spans="2:66" ht="12.75">
      <c r="B12" s="71" t="e">
        <f t="shared" si="0"/>
        <v>#REF!</v>
      </c>
      <c r="C12" s="16" t="e">
        <f t="shared" si="1"/>
        <v>#REF!</v>
      </c>
      <c r="D12" s="14" t="e">
        <f ca="1">OFFSET(#REF!,$BK12,0)</f>
        <v>#REF!</v>
      </c>
      <c r="E12" s="14" t="e">
        <f ca="1">IF(OFFSET(#REF!,$BK12,0)="","",(OFFSET(#REF!,$BK12,0)))</f>
        <v>#REF!</v>
      </c>
      <c r="F12" s="14" t="e">
        <f ca="1">OFFSET(#REF!,$BK12,0)</f>
        <v>#REF!</v>
      </c>
      <c r="G12" s="14" t="e">
        <f ca="1">OFFSET(#REF!,$BK12,0)</f>
        <v>#REF!</v>
      </c>
      <c r="H12" s="14">
        <f>IF(OR(BF12=0,ISERROR(MATCH(G12,#REF!,0))),"",MATCH(G12,#REF!,0)-1)</f>
      </c>
      <c r="I12" s="54">
        <f ca="1">IF(H12="","",OFFSET(#REF!,H12,0))</f>
      </c>
      <c r="J12" s="61"/>
      <c r="K12" s="61"/>
      <c r="L12" s="61"/>
      <c r="M12" s="29" t="e">
        <f t="shared" si="2"/>
        <v>#REF!</v>
      </c>
      <c r="N12" s="29">
        <f t="shared" si="3"/>
        <v>0</v>
      </c>
      <c r="O12" s="29">
        <f t="shared" si="4"/>
        <v>0</v>
      </c>
      <c r="P12" s="26" t="e">
        <f t="shared" si="5"/>
        <v>#REF!</v>
      </c>
      <c r="Q12" s="2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7"/>
      <c r="AR12" s="65"/>
      <c r="AS12" s="65"/>
      <c r="AT12" s="65"/>
      <c r="AU12" s="65"/>
      <c r="AV12" s="65"/>
      <c r="AW12" s="65"/>
      <c r="AX12" s="68"/>
      <c r="AY12" s="69"/>
      <c r="AZ12" s="69"/>
      <c r="BA12" s="69"/>
      <c r="BB12" s="69"/>
      <c r="BC12" s="69"/>
      <c r="BD12" s="69"/>
      <c r="BE12" s="72">
        <f t="shared" si="11"/>
        <v>0</v>
      </c>
      <c r="BF12" s="27">
        <f t="shared" si="12"/>
        <v>0</v>
      </c>
      <c r="BG12" s="28" t="e">
        <f t="shared" si="6"/>
        <v>#REF!</v>
      </c>
      <c r="BH12" s="21">
        <f t="shared" si="7"/>
        <v>0</v>
      </c>
      <c r="BI12" s="59" t="e">
        <f t="shared" si="8"/>
        <v>#REF!</v>
      </c>
      <c r="BK12" s="42">
        <v>2</v>
      </c>
      <c r="BL12" s="17" t="e">
        <f t="shared" si="9"/>
        <v>#REF!</v>
      </c>
      <c r="BM12" s="53" t="e">
        <f t="shared" si="10"/>
        <v>#REF!</v>
      </c>
      <c r="BN12" s="53" t="e">
        <f t="shared" si="10"/>
        <v>#REF!</v>
      </c>
    </row>
    <row r="13" spans="2:66" ht="12.75">
      <c r="B13" s="71" t="e">
        <f t="shared" si="0"/>
        <v>#REF!</v>
      </c>
      <c r="C13" s="16" t="e">
        <f t="shared" si="1"/>
        <v>#REF!</v>
      </c>
      <c r="D13" s="14" t="e">
        <f ca="1">OFFSET(#REF!,$BK13,0)</f>
        <v>#REF!</v>
      </c>
      <c r="E13" s="14" t="e">
        <f ca="1">IF(OFFSET(#REF!,$BK13,0)="","",(OFFSET(#REF!,$BK13,0)))</f>
        <v>#REF!</v>
      </c>
      <c r="F13" s="14" t="e">
        <f ca="1">OFFSET(#REF!,$BK13,0)</f>
        <v>#REF!</v>
      </c>
      <c r="G13" s="14" t="e">
        <f ca="1">OFFSET(#REF!,$BK13,0)</f>
        <v>#REF!</v>
      </c>
      <c r="H13" s="14">
        <f>IF(OR(BF13=0,ISERROR(MATCH(G13,#REF!,0))),"",MATCH(G13,#REF!,0)-1)</f>
      </c>
      <c r="I13" s="54">
        <f ca="1">IF(H13="","",OFFSET(#REF!,H13,0))</f>
      </c>
      <c r="J13" s="61"/>
      <c r="K13" s="61"/>
      <c r="L13" s="61"/>
      <c r="M13" s="29" t="e">
        <f t="shared" si="2"/>
        <v>#REF!</v>
      </c>
      <c r="N13" s="29">
        <f t="shared" si="3"/>
        <v>0</v>
      </c>
      <c r="O13" s="29">
        <f t="shared" si="4"/>
        <v>0</v>
      </c>
      <c r="P13" s="26" t="e">
        <f t="shared" si="5"/>
        <v>#REF!</v>
      </c>
      <c r="Q13" s="2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7"/>
      <c r="AR13" s="65"/>
      <c r="AS13" s="65"/>
      <c r="AT13" s="65"/>
      <c r="AU13" s="65"/>
      <c r="AV13" s="65"/>
      <c r="AW13" s="65"/>
      <c r="AX13" s="68"/>
      <c r="AY13" s="69"/>
      <c r="AZ13" s="69"/>
      <c r="BA13" s="69"/>
      <c r="BB13" s="69"/>
      <c r="BC13" s="69"/>
      <c r="BD13" s="69"/>
      <c r="BE13" s="72">
        <f t="shared" si="11"/>
        <v>0</v>
      </c>
      <c r="BF13" s="27">
        <f t="shared" si="12"/>
        <v>0</v>
      </c>
      <c r="BG13" s="28" t="e">
        <f t="shared" si="6"/>
        <v>#REF!</v>
      </c>
      <c r="BH13" s="21">
        <f t="shared" si="7"/>
        <v>0</v>
      </c>
      <c r="BI13" s="59" t="e">
        <f t="shared" si="8"/>
        <v>#REF!</v>
      </c>
      <c r="BK13" s="42">
        <v>10</v>
      </c>
      <c r="BL13" s="17" t="e">
        <f t="shared" si="9"/>
        <v>#REF!</v>
      </c>
      <c r="BM13" s="53" t="e">
        <f t="shared" si="10"/>
        <v>#REF!</v>
      </c>
      <c r="BN13" s="53" t="e">
        <f t="shared" si="10"/>
        <v>#REF!</v>
      </c>
    </row>
    <row r="14" spans="2:66" ht="12" customHeight="1">
      <c r="B14" s="71" t="e">
        <f t="shared" si="0"/>
        <v>#REF!</v>
      </c>
      <c r="C14" s="16" t="e">
        <f t="shared" si="1"/>
        <v>#REF!</v>
      </c>
      <c r="D14" s="14" t="e">
        <f ca="1">OFFSET(#REF!,$BK14,0)</f>
        <v>#REF!</v>
      </c>
      <c r="E14" s="14" t="e">
        <f ca="1">IF(OFFSET(#REF!,$BK14,0)="","",(OFFSET(#REF!,$BK14,0)))</f>
        <v>#REF!</v>
      </c>
      <c r="F14" s="14" t="e">
        <f ca="1">OFFSET(#REF!,$BK14,0)</f>
        <v>#REF!</v>
      </c>
      <c r="G14" s="14" t="e">
        <f ca="1">OFFSET(#REF!,$BK14,0)</f>
        <v>#REF!</v>
      </c>
      <c r="H14" s="14">
        <f>IF(OR(BF14=0,ISERROR(MATCH(G14,#REF!,0))),"",MATCH(G14,#REF!,0)-1)</f>
      </c>
      <c r="I14" s="54">
        <f ca="1">IF(H14="","",OFFSET(#REF!,H14,0))</f>
      </c>
      <c r="J14" s="61"/>
      <c r="K14" s="61"/>
      <c r="L14" s="61"/>
      <c r="M14" s="29" t="e">
        <f t="shared" si="2"/>
        <v>#REF!</v>
      </c>
      <c r="N14" s="29">
        <f t="shared" si="3"/>
        <v>0</v>
      </c>
      <c r="O14" s="29">
        <f t="shared" si="4"/>
        <v>0</v>
      </c>
      <c r="P14" s="26" t="e">
        <f t="shared" si="5"/>
        <v>#REF!</v>
      </c>
      <c r="Q14" s="2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7"/>
      <c r="AR14" s="65"/>
      <c r="AS14" s="65"/>
      <c r="AT14" s="65"/>
      <c r="AU14" s="65"/>
      <c r="AV14" s="65"/>
      <c r="AW14" s="65"/>
      <c r="AX14" s="68"/>
      <c r="AY14" s="69"/>
      <c r="AZ14" s="69"/>
      <c r="BA14" s="69"/>
      <c r="BB14" s="69"/>
      <c r="BC14" s="69"/>
      <c r="BD14" s="69"/>
      <c r="BE14" s="72">
        <f t="shared" si="11"/>
        <v>0</v>
      </c>
      <c r="BF14" s="27">
        <f t="shared" si="12"/>
        <v>0</v>
      </c>
      <c r="BG14" s="28" t="e">
        <f t="shared" si="6"/>
        <v>#REF!</v>
      </c>
      <c r="BH14" s="21">
        <f t="shared" si="7"/>
        <v>0</v>
      </c>
      <c r="BI14" s="59" t="e">
        <f t="shared" si="8"/>
        <v>#REF!</v>
      </c>
      <c r="BK14" s="42">
        <v>7</v>
      </c>
      <c r="BL14" s="17" t="e">
        <f t="shared" si="9"/>
        <v>#REF!</v>
      </c>
      <c r="BM14" s="53" t="e">
        <f t="shared" si="10"/>
        <v>#REF!</v>
      </c>
      <c r="BN14" s="53" t="e">
        <f t="shared" si="10"/>
        <v>#REF!</v>
      </c>
    </row>
    <row r="15" spans="2:66" ht="12" customHeight="1">
      <c r="B15" s="71" t="e">
        <f t="shared" si="0"/>
        <v>#REF!</v>
      </c>
      <c r="C15" s="16" t="e">
        <f t="shared" si="1"/>
        <v>#REF!</v>
      </c>
      <c r="D15" s="14" t="e">
        <f ca="1">OFFSET(#REF!,$BK15,0)</f>
        <v>#REF!</v>
      </c>
      <c r="E15" s="14" t="e">
        <f ca="1">IF(OFFSET(#REF!,$BK15,0)="","",(OFFSET(#REF!,$BK15,0)))</f>
        <v>#REF!</v>
      </c>
      <c r="F15" s="14" t="e">
        <f ca="1">OFFSET(#REF!,$BK15,0)</f>
        <v>#REF!</v>
      </c>
      <c r="G15" s="14" t="e">
        <f ca="1">OFFSET(#REF!,$BK15,0)</f>
        <v>#REF!</v>
      </c>
      <c r="H15" s="14">
        <f>IF(OR(BF15=0,ISERROR(MATCH(G15,#REF!,0))),"",MATCH(G15,#REF!,0)-1)</f>
      </c>
      <c r="I15" s="54">
        <f ca="1">IF(H15="","",OFFSET(#REF!,H15,0))</f>
      </c>
      <c r="J15" s="61"/>
      <c r="K15" s="61"/>
      <c r="L15" s="61"/>
      <c r="M15" s="29" t="e">
        <f t="shared" si="2"/>
        <v>#REF!</v>
      </c>
      <c r="N15" s="29">
        <f t="shared" si="3"/>
        <v>0</v>
      </c>
      <c r="O15" s="29">
        <f t="shared" si="4"/>
        <v>0</v>
      </c>
      <c r="P15" s="26" t="e">
        <f t="shared" si="5"/>
        <v>#REF!</v>
      </c>
      <c r="Q15" s="2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7"/>
      <c r="AR15" s="65"/>
      <c r="AS15" s="65"/>
      <c r="AT15" s="65"/>
      <c r="AU15" s="65"/>
      <c r="AV15" s="65"/>
      <c r="AW15" s="65"/>
      <c r="AX15" s="68"/>
      <c r="AY15" s="69"/>
      <c r="AZ15" s="69"/>
      <c r="BA15" s="69"/>
      <c r="BB15" s="69"/>
      <c r="BC15" s="69"/>
      <c r="BD15" s="69"/>
      <c r="BE15" s="72">
        <f t="shared" si="11"/>
        <v>0</v>
      </c>
      <c r="BF15" s="27">
        <f t="shared" si="12"/>
        <v>0</v>
      </c>
      <c r="BG15" s="28" t="e">
        <f t="shared" si="6"/>
        <v>#REF!</v>
      </c>
      <c r="BH15" s="21">
        <f t="shared" si="7"/>
        <v>0</v>
      </c>
      <c r="BI15" s="59" t="e">
        <f t="shared" si="8"/>
        <v>#REF!</v>
      </c>
      <c r="BK15" s="42">
        <v>8</v>
      </c>
      <c r="BL15" s="17" t="e">
        <f t="shared" si="9"/>
        <v>#REF!</v>
      </c>
      <c r="BM15" s="53" t="e">
        <f t="shared" si="10"/>
        <v>#REF!</v>
      </c>
      <c r="BN15" s="53" t="e">
        <f t="shared" si="10"/>
        <v>#REF!</v>
      </c>
    </row>
    <row r="16" spans="2:66" ht="12.75">
      <c r="B16" s="71" t="e">
        <f t="shared" si="0"/>
        <v>#REF!</v>
      </c>
      <c r="C16" s="16" t="e">
        <f t="shared" si="1"/>
        <v>#REF!</v>
      </c>
      <c r="D16" s="14" t="e">
        <f ca="1">OFFSET(#REF!,$BK16,0)</f>
        <v>#REF!</v>
      </c>
      <c r="E16" s="14" t="e">
        <f ca="1">IF(OFFSET(#REF!,$BK16,0)="","",(OFFSET(#REF!,$BK16,0)))</f>
        <v>#REF!</v>
      </c>
      <c r="F16" s="14" t="e">
        <f ca="1">OFFSET(#REF!,$BK16,0)</f>
        <v>#REF!</v>
      </c>
      <c r="G16" s="14" t="e">
        <f ca="1">OFFSET(#REF!,$BK16,0)</f>
        <v>#REF!</v>
      </c>
      <c r="H16" s="14">
        <f>IF(OR(BF16=0,ISERROR(MATCH(G16,#REF!,0))),"",MATCH(G16,#REF!,0)-1)</f>
      </c>
      <c r="I16" s="54">
        <f ca="1">IF(H16="","",OFFSET(#REF!,H16,0))</f>
      </c>
      <c r="J16" s="61"/>
      <c r="K16" s="61"/>
      <c r="L16" s="61"/>
      <c r="M16" s="29" t="e">
        <f t="shared" si="2"/>
        <v>#REF!</v>
      </c>
      <c r="N16" s="29">
        <f t="shared" si="3"/>
        <v>0</v>
      </c>
      <c r="O16" s="29">
        <f t="shared" si="4"/>
        <v>0</v>
      </c>
      <c r="P16" s="26" t="e">
        <f t="shared" si="5"/>
        <v>#REF!</v>
      </c>
      <c r="Q16" s="2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7"/>
      <c r="AR16" s="65"/>
      <c r="AS16" s="65"/>
      <c r="AT16" s="65"/>
      <c r="AU16" s="65"/>
      <c r="AV16" s="65"/>
      <c r="AW16" s="65"/>
      <c r="AX16" s="68"/>
      <c r="AY16" s="69"/>
      <c r="AZ16" s="69"/>
      <c r="BA16" s="69"/>
      <c r="BB16" s="69"/>
      <c r="BC16" s="69"/>
      <c r="BD16" s="69"/>
      <c r="BE16" s="72">
        <f t="shared" si="11"/>
        <v>0</v>
      </c>
      <c r="BF16" s="27">
        <f t="shared" si="12"/>
        <v>0</v>
      </c>
      <c r="BG16" s="28" t="e">
        <f t="shared" si="6"/>
        <v>#REF!</v>
      </c>
      <c r="BH16" s="21">
        <f t="shared" si="7"/>
        <v>0</v>
      </c>
      <c r="BI16" s="59" t="e">
        <f t="shared" si="8"/>
        <v>#REF!</v>
      </c>
      <c r="BK16" s="42">
        <v>14</v>
      </c>
      <c r="BL16" s="17" t="e">
        <f t="shared" si="9"/>
        <v>#REF!</v>
      </c>
      <c r="BM16" s="53" t="e">
        <f t="shared" si="10"/>
        <v>#REF!</v>
      </c>
      <c r="BN16" s="53" t="e">
        <f t="shared" si="10"/>
        <v>#REF!</v>
      </c>
    </row>
    <row r="17" spans="2:66" ht="12.75">
      <c r="B17" s="71" t="e">
        <f t="shared" si="0"/>
        <v>#REF!</v>
      </c>
      <c r="C17" s="16" t="e">
        <f t="shared" si="1"/>
        <v>#REF!</v>
      </c>
      <c r="D17" s="14" t="e">
        <f ca="1">OFFSET(#REF!,$BK17,0)</f>
        <v>#REF!</v>
      </c>
      <c r="E17" s="14" t="e">
        <f ca="1">IF(OFFSET(#REF!,$BK17,0)="","",(OFFSET(#REF!,$BK17,0)))</f>
        <v>#REF!</v>
      </c>
      <c r="F17" s="14" t="e">
        <f ca="1">OFFSET(#REF!,$BK17,0)</f>
        <v>#REF!</v>
      </c>
      <c r="G17" s="14" t="e">
        <f ca="1">OFFSET(#REF!,$BK17,0)</f>
        <v>#REF!</v>
      </c>
      <c r="H17" s="14">
        <f>IF(OR(BF17=0,ISERROR(MATCH(G17,#REF!,0))),"",MATCH(G17,#REF!,0)-1)</f>
      </c>
      <c r="I17" s="54">
        <f ca="1">IF(H17="","",OFFSET(#REF!,H17,0))</f>
      </c>
      <c r="J17" s="61"/>
      <c r="K17" s="61"/>
      <c r="L17" s="61"/>
      <c r="M17" s="29" t="e">
        <f t="shared" si="2"/>
        <v>#REF!</v>
      </c>
      <c r="N17" s="29">
        <f t="shared" si="3"/>
        <v>0</v>
      </c>
      <c r="O17" s="29">
        <f t="shared" si="4"/>
        <v>0</v>
      </c>
      <c r="P17" s="26" t="e">
        <f t="shared" si="5"/>
        <v>#REF!</v>
      </c>
      <c r="Q17" s="2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7"/>
      <c r="AR17" s="65"/>
      <c r="AS17" s="65"/>
      <c r="AT17" s="65"/>
      <c r="AU17" s="65"/>
      <c r="AV17" s="65"/>
      <c r="AW17" s="65"/>
      <c r="AX17" s="68"/>
      <c r="AY17" s="69"/>
      <c r="AZ17" s="69"/>
      <c r="BA17" s="69"/>
      <c r="BB17" s="69"/>
      <c r="BC17" s="69"/>
      <c r="BD17" s="69"/>
      <c r="BE17" s="72">
        <f t="shared" si="11"/>
        <v>0</v>
      </c>
      <c r="BF17" s="27">
        <f t="shared" si="12"/>
        <v>0</v>
      </c>
      <c r="BG17" s="28" t="e">
        <f t="shared" si="6"/>
        <v>#REF!</v>
      </c>
      <c r="BH17" s="21">
        <f t="shared" si="7"/>
        <v>0</v>
      </c>
      <c r="BI17" s="59" t="e">
        <f t="shared" si="8"/>
        <v>#REF!</v>
      </c>
      <c r="BK17" s="42">
        <v>13</v>
      </c>
      <c r="BL17" s="17" t="e">
        <f t="shared" si="9"/>
        <v>#REF!</v>
      </c>
      <c r="BM17" s="53" t="e">
        <f t="shared" si="10"/>
        <v>#REF!</v>
      </c>
      <c r="BN17" s="53" t="e">
        <f t="shared" si="10"/>
        <v>#REF!</v>
      </c>
    </row>
    <row r="18" spans="2:66" ht="12" customHeight="1">
      <c r="B18" s="71" t="e">
        <f t="shared" si="0"/>
        <v>#REF!</v>
      </c>
      <c r="C18" s="16" t="e">
        <f t="shared" si="1"/>
        <v>#REF!</v>
      </c>
      <c r="D18" s="14" t="e">
        <f ca="1">OFFSET(#REF!,$BK18,0)</f>
        <v>#REF!</v>
      </c>
      <c r="E18" s="14" t="e">
        <f ca="1">IF(OFFSET(#REF!,$BK18,0)="","",(OFFSET(#REF!,$BK18,0)))</f>
        <v>#REF!</v>
      </c>
      <c r="F18" s="14" t="e">
        <f ca="1">OFFSET(#REF!,$BK18,0)</f>
        <v>#REF!</v>
      </c>
      <c r="G18" s="14" t="e">
        <f ca="1">OFFSET(#REF!,$BK18,0)</f>
        <v>#REF!</v>
      </c>
      <c r="H18" s="14">
        <f>IF(OR(BF18=0,ISERROR(MATCH(G18,#REF!,0))),"",MATCH(G18,#REF!,0)-1)</f>
      </c>
      <c r="I18" s="54">
        <f ca="1">IF(H18="","",OFFSET(#REF!,H18,0))</f>
      </c>
      <c r="J18" s="61"/>
      <c r="K18" s="61"/>
      <c r="L18" s="61"/>
      <c r="M18" s="29" t="e">
        <f t="shared" si="2"/>
        <v>#REF!</v>
      </c>
      <c r="N18" s="29">
        <f t="shared" si="3"/>
        <v>0</v>
      </c>
      <c r="O18" s="29">
        <f t="shared" si="4"/>
        <v>0</v>
      </c>
      <c r="P18" s="26" t="e">
        <f t="shared" si="5"/>
        <v>#REF!</v>
      </c>
      <c r="Q18" s="2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7"/>
      <c r="AR18" s="65"/>
      <c r="AS18" s="65"/>
      <c r="AT18" s="65"/>
      <c r="AU18" s="65"/>
      <c r="AV18" s="65"/>
      <c r="AW18" s="65"/>
      <c r="AX18" s="68"/>
      <c r="AY18" s="69"/>
      <c r="AZ18" s="69"/>
      <c r="BA18" s="69"/>
      <c r="BB18" s="69"/>
      <c r="BC18" s="69"/>
      <c r="BD18" s="69"/>
      <c r="BE18" s="72">
        <f t="shared" si="11"/>
        <v>0</v>
      </c>
      <c r="BF18" s="27">
        <f t="shared" si="12"/>
        <v>0</v>
      </c>
      <c r="BG18" s="28" t="e">
        <f t="shared" si="6"/>
        <v>#REF!</v>
      </c>
      <c r="BH18" s="21">
        <f t="shared" si="7"/>
        <v>0</v>
      </c>
      <c r="BI18" s="59" t="e">
        <f t="shared" si="8"/>
        <v>#REF!</v>
      </c>
      <c r="BK18" s="42">
        <v>3</v>
      </c>
      <c r="BL18" s="17" t="e">
        <f t="shared" si="9"/>
        <v>#REF!</v>
      </c>
      <c r="BM18" s="53" t="e">
        <f t="shared" si="10"/>
        <v>#REF!</v>
      </c>
      <c r="BN18" s="53" t="e">
        <f t="shared" si="10"/>
        <v>#REF!</v>
      </c>
    </row>
    <row r="19" spans="2:66" ht="12.75">
      <c r="B19" s="71" t="e">
        <f t="shared" si="0"/>
        <v>#REF!</v>
      </c>
      <c r="C19" s="16" t="e">
        <f t="shared" si="1"/>
        <v>#REF!</v>
      </c>
      <c r="D19" s="14" t="e">
        <f ca="1">OFFSET(#REF!,$BK19,0)</f>
        <v>#REF!</v>
      </c>
      <c r="E19" s="14" t="e">
        <f ca="1">IF(OFFSET(#REF!,$BK19,0)="","",(OFFSET(#REF!,$BK19,0)))</f>
        <v>#REF!</v>
      </c>
      <c r="F19" s="14" t="e">
        <f ca="1">OFFSET(#REF!,$BK19,0)</f>
        <v>#REF!</v>
      </c>
      <c r="G19" s="14" t="e">
        <f ca="1">OFFSET(#REF!,$BK19,0)</f>
        <v>#REF!</v>
      </c>
      <c r="H19" s="14">
        <f>IF(OR(BF19=0,ISERROR(MATCH(G19,#REF!,0))),"",MATCH(G19,#REF!,0)-1)</f>
      </c>
      <c r="I19" s="54">
        <f ca="1">IF(H19="","",OFFSET(#REF!,H19,0))</f>
      </c>
      <c r="J19" s="61"/>
      <c r="K19" s="61"/>
      <c r="L19" s="61"/>
      <c r="M19" s="29" t="e">
        <f t="shared" si="2"/>
        <v>#REF!</v>
      </c>
      <c r="N19" s="29">
        <f t="shared" si="3"/>
        <v>0</v>
      </c>
      <c r="O19" s="29">
        <f t="shared" si="4"/>
        <v>0</v>
      </c>
      <c r="P19" s="26" t="e">
        <f t="shared" si="5"/>
        <v>#REF!</v>
      </c>
      <c r="Q19" s="2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7"/>
      <c r="AR19" s="65"/>
      <c r="AS19" s="65"/>
      <c r="AT19" s="65"/>
      <c r="AU19" s="65"/>
      <c r="AV19" s="65"/>
      <c r="AW19" s="65"/>
      <c r="AX19" s="68"/>
      <c r="AY19" s="69"/>
      <c r="AZ19" s="69"/>
      <c r="BA19" s="69"/>
      <c r="BB19" s="69"/>
      <c r="BC19" s="69"/>
      <c r="BD19" s="69"/>
      <c r="BE19" s="72">
        <f t="shared" si="11"/>
        <v>0</v>
      </c>
      <c r="BF19" s="27">
        <f t="shared" si="12"/>
        <v>0</v>
      </c>
      <c r="BG19" s="28" t="e">
        <f t="shared" si="6"/>
        <v>#REF!</v>
      </c>
      <c r="BH19" s="21">
        <f t="shared" si="7"/>
        <v>0</v>
      </c>
      <c r="BI19" s="59" t="e">
        <f t="shared" si="8"/>
        <v>#REF!</v>
      </c>
      <c r="BK19" s="42">
        <v>11</v>
      </c>
      <c r="BL19" s="17" t="e">
        <f t="shared" si="9"/>
        <v>#REF!</v>
      </c>
      <c r="BM19" s="53" t="e">
        <f t="shared" si="10"/>
        <v>#REF!</v>
      </c>
      <c r="BN19" s="53" t="e">
        <f t="shared" si="10"/>
        <v>#REF!</v>
      </c>
    </row>
    <row r="20" spans="2:66" ht="12" customHeight="1">
      <c r="B20" s="71" t="e">
        <f t="shared" si="0"/>
        <v>#REF!</v>
      </c>
      <c r="C20" s="16" t="e">
        <f t="shared" si="1"/>
        <v>#REF!</v>
      </c>
      <c r="D20" s="14" t="e">
        <f ca="1">OFFSET(#REF!,$BK20,0)</f>
        <v>#REF!</v>
      </c>
      <c r="E20" s="14" t="e">
        <f ca="1">IF(OFFSET(#REF!,$BK20,0)="","",(OFFSET(#REF!,$BK20,0)))</f>
        <v>#REF!</v>
      </c>
      <c r="F20" s="14" t="e">
        <f ca="1">OFFSET(#REF!,$BK20,0)</f>
        <v>#REF!</v>
      </c>
      <c r="G20" s="14" t="e">
        <f ca="1">OFFSET(#REF!,$BK20,0)</f>
        <v>#REF!</v>
      </c>
      <c r="H20" s="14">
        <f>IF(OR(BF20=0,ISERROR(MATCH(G20,#REF!,0))),"",MATCH(G20,#REF!,0)-1)</f>
      </c>
      <c r="I20" s="54">
        <f ca="1">IF(H20="","",OFFSET(#REF!,H20,0))</f>
      </c>
      <c r="J20" s="61"/>
      <c r="K20" s="61"/>
      <c r="L20" s="61"/>
      <c r="M20" s="29" t="e">
        <f t="shared" si="2"/>
        <v>#REF!</v>
      </c>
      <c r="N20" s="29">
        <f t="shared" si="3"/>
        <v>0</v>
      </c>
      <c r="O20" s="29">
        <f t="shared" si="4"/>
        <v>0</v>
      </c>
      <c r="P20" s="26" t="e">
        <f t="shared" si="5"/>
        <v>#REF!</v>
      </c>
      <c r="Q20" s="2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7"/>
      <c r="AR20" s="65"/>
      <c r="AS20" s="65"/>
      <c r="AT20" s="65"/>
      <c r="AU20" s="65"/>
      <c r="AV20" s="65"/>
      <c r="AW20" s="65"/>
      <c r="AX20" s="68"/>
      <c r="AY20" s="69"/>
      <c r="AZ20" s="69"/>
      <c r="BA20" s="69"/>
      <c r="BB20" s="69"/>
      <c r="BC20" s="69"/>
      <c r="BD20" s="69"/>
      <c r="BE20" s="72">
        <f t="shared" si="11"/>
        <v>0</v>
      </c>
      <c r="BF20" s="27">
        <f t="shared" si="12"/>
        <v>0</v>
      </c>
      <c r="BG20" s="28" t="e">
        <f t="shared" si="6"/>
        <v>#REF!</v>
      </c>
      <c r="BH20" s="21">
        <f t="shared" si="7"/>
        <v>0</v>
      </c>
      <c r="BI20" s="59" t="e">
        <f t="shared" si="8"/>
        <v>#REF!</v>
      </c>
      <c r="BK20" s="42">
        <v>5</v>
      </c>
      <c r="BL20" s="17" t="e">
        <f t="shared" si="9"/>
        <v>#REF!</v>
      </c>
      <c r="BM20" s="53" t="e">
        <f t="shared" si="10"/>
        <v>#REF!</v>
      </c>
      <c r="BN20" s="53" t="e">
        <f t="shared" si="10"/>
        <v>#REF!</v>
      </c>
    </row>
    <row r="21" spans="2:66" ht="12" customHeight="1">
      <c r="B21" s="71" t="e">
        <f t="shared" si="0"/>
        <v>#REF!</v>
      </c>
      <c r="C21" s="16" t="e">
        <f t="shared" si="1"/>
        <v>#REF!</v>
      </c>
      <c r="D21" s="14" t="e">
        <f ca="1">OFFSET(#REF!,$BK21,0)</f>
        <v>#REF!</v>
      </c>
      <c r="E21" s="14" t="e">
        <f ca="1">IF(OFFSET(#REF!,$BK21,0)="","",(OFFSET(#REF!,$BK21,0)))</f>
        <v>#REF!</v>
      </c>
      <c r="F21" s="14" t="e">
        <f ca="1">OFFSET(#REF!,$BK21,0)</f>
        <v>#REF!</v>
      </c>
      <c r="G21" s="14" t="e">
        <f ca="1">OFFSET(#REF!,$BK21,0)</f>
        <v>#REF!</v>
      </c>
      <c r="H21" s="14">
        <f>IF(OR(BF21=0,ISERROR(MATCH(G21,#REF!,0))),"",MATCH(G21,#REF!,0)-1)</f>
      </c>
      <c r="I21" s="54">
        <f ca="1">IF(H21="","",OFFSET(#REF!,H21,0))</f>
      </c>
      <c r="J21" s="61"/>
      <c r="K21" s="61"/>
      <c r="L21" s="61"/>
      <c r="M21" s="29" t="e">
        <f t="shared" si="2"/>
        <v>#REF!</v>
      </c>
      <c r="N21" s="29">
        <f t="shared" si="3"/>
        <v>0</v>
      </c>
      <c r="O21" s="29">
        <f t="shared" si="4"/>
        <v>0</v>
      </c>
      <c r="P21" s="26" t="e">
        <f t="shared" si="5"/>
        <v>#REF!</v>
      </c>
      <c r="Q21" s="2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7"/>
      <c r="AR21" s="65"/>
      <c r="AS21" s="65"/>
      <c r="AT21" s="65"/>
      <c r="AU21" s="65"/>
      <c r="AV21" s="65"/>
      <c r="AW21" s="65"/>
      <c r="AX21" s="68"/>
      <c r="AY21" s="69"/>
      <c r="AZ21" s="69"/>
      <c r="BA21" s="69"/>
      <c r="BB21" s="69"/>
      <c r="BC21" s="69"/>
      <c r="BD21" s="69"/>
      <c r="BE21" s="72">
        <f t="shared" si="11"/>
        <v>0</v>
      </c>
      <c r="BF21" s="27">
        <f t="shared" si="12"/>
        <v>0</v>
      </c>
      <c r="BG21" s="28" t="e">
        <f t="shared" si="6"/>
        <v>#REF!</v>
      </c>
      <c r="BH21" s="21">
        <f t="shared" si="7"/>
        <v>0</v>
      </c>
      <c r="BI21" s="59" t="e">
        <f t="shared" si="8"/>
        <v>#REF!</v>
      </c>
      <c r="BK21" s="42">
        <v>6</v>
      </c>
      <c r="BL21" s="17" t="e">
        <f t="shared" si="9"/>
        <v>#REF!</v>
      </c>
      <c r="BM21" s="53" t="e">
        <f t="shared" si="10"/>
        <v>#REF!</v>
      </c>
      <c r="BN21" s="53" t="e">
        <f t="shared" si="10"/>
        <v>#REF!</v>
      </c>
    </row>
    <row r="22" spans="2:66" ht="12" customHeight="1">
      <c r="B22" s="71" t="e">
        <f t="shared" si="0"/>
        <v>#REF!</v>
      </c>
      <c r="C22" s="16" t="e">
        <f t="shared" si="1"/>
        <v>#REF!</v>
      </c>
      <c r="D22" s="14" t="e">
        <f ca="1">OFFSET(#REF!,$BK22,0)</f>
        <v>#REF!</v>
      </c>
      <c r="E22" s="14" t="e">
        <f ca="1">IF(OFFSET(#REF!,$BK22,0)="","",(OFFSET(#REF!,$BK22,0)))</f>
        <v>#REF!</v>
      </c>
      <c r="F22" s="14" t="e">
        <f ca="1">OFFSET(#REF!,$BK22,0)</f>
        <v>#REF!</v>
      </c>
      <c r="G22" s="14" t="e">
        <f ca="1">OFFSET(#REF!,$BK22,0)</f>
        <v>#REF!</v>
      </c>
      <c r="H22" s="14">
        <f>IF(OR(BF22=0,ISERROR(MATCH(G22,#REF!,0))),"",MATCH(G22,#REF!,0)-1)</f>
      </c>
      <c r="I22" s="54">
        <f ca="1">IF(H22="","",OFFSET(#REF!,H22,0))</f>
      </c>
      <c r="J22" s="61"/>
      <c r="K22" s="61"/>
      <c r="L22" s="61"/>
      <c r="M22" s="29" t="e">
        <f t="shared" si="2"/>
        <v>#REF!</v>
      </c>
      <c r="N22" s="29">
        <f t="shared" si="3"/>
        <v>0</v>
      </c>
      <c r="O22" s="29">
        <f t="shared" si="4"/>
        <v>0</v>
      </c>
      <c r="P22" s="26" t="e">
        <f t="shared" si="5"/>
        <v>#REF!</v>
      </c>
      <c r="Q22" s="2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7"/>
      <c r="AR22" s="65"/>
      <c r="AS22" s="65"/>
      <c r="AT22" s="65"/>
      <c r="AU22" s="65"/>
      <c r="AV22" s="65"/>
      <c r="AW22" s="65"/>
      <c r="AX22" s="68"/>
      <c r="AY22" s="69"/>
      <c r="AZ22" s="69"/>
      <c r="BA22" s="69"/>
      <c r="BB22" s="69"/>
      <c r="BC22" s="69"/>
      <c r="BD22" s="69"/>
      <c r="BE22" s="72">
        <f t="shared" si="11"/>
        <v>0</v>
      </c>
      <c r="BF22" s="27">
        <f t="shared" si="12"/>
        <v>0</v>
      </c>
      <c r="BG22" s="28" t="e">
        <f t="shared" si="6"/>
        <v>#REF!</v>
      </c>
      <c r="BH22" s="21">
        <f t="shared" si="7"/>
        <v>0</v>
      </c>
      <c r="BI22" s="59" t="e">
        <f t="shared" si="8"/>
        <v>#REF!</v>
      </c>
      <c r="BK22" s="42">
        <v>4</v>
      </c>
      <c r="BL22" s="17" t="e">
        <f t="shared" si="9"/>
        <v>#REF!</v>
      </c>
      <c r="BM22" s="53" t="e">
        <f t="shared" si="10"/>
        <v>#REF!</v>
      </c>
      <c r="BN22" s="53" t="e">
        <f t="shared" si="10"/>
        <v>#REF!</v>
      </c>
    </row>
    <row r="23" spans="2:66" ht="12.75">
      <c r="B23" s="71" t="e">
        <f t="shared" si="0"/>
        <v>#REF!</v>
      </c>
      <c r="C23" s="16" t="e">
        <f t="shared" si="1"/>
        <v>#REF!</v>
      </c>
      <c r="D23" s="14" t="e">
        <f ca="1">OFFSET(#REF!,$BK23,0)</f>
        <v>#REF!</v>
      </c>
      <c r="E23" s="14" t="e">
        <f ca="1">IF(OFFSET(#REF!,$BK23,0)="","",(OFFSET(#REF!,$BK23,0)))</f>
        <v>#REF!</v>
      </c>
      <c r="F23" s="14" t="e">
        <f ca="1">OFFSET(#REF!,$BK23,0)</f>
        <v>#REF!</v>
      </c>
      <c r="G23" s="14" t="e">
        <f ca="1">OFFSET(#REF!,$BK23,0)</f>
        <v>#REF!</v>
      </c>
      <c r="H23" s="14">
        <f>IF(OR(BF23=0,ISERROR(MATCH(G23,#REF!,0))),"",MATCH(G23,#REF!,0)-1)</f>
      </c>
      <c r="I23" s="54">
        <f ca="1">IF(H23="","",OFFSET(#REF!,H23,0))</f>
      </c>
      <c r="J23" s="61"/>
      <c r="K23" s="61"/>
      <c r="L23" s="61"/>
      <c r="M23" s="29" t="e">
        <f t="shared" si="2"/>
        <v>#REF!</v>
      </c>
      <c r="N23" s="29">
        <f t="shared" si="3"/>
        <v>0</v>
      </c>
      <c r="O23" s="29">
        <f t="shared" si="4"/>
        <v>0</v>
      </c>
      <c r="P23" s="26" t="e">
        <f t="shared" si="5"/>
        <v>#REF!</v>
      </c>
      <c r="Q23" s="2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7"/>
      <c r="AR23" s="65"/>
      <c r="AS23" s="65"/>
      <c r="AT23" s="65"/>
      <c r="AU23" s="65"/>
      <c r="AV23" s="65"/>
      <c r="AW23" s="65"/>
      <c r="AX23" s="68"/>
      <c r="AY23" s="69"/>
      <c r="AZ23" s="69"/>
      <c r="BA23" s="69"/>
      <c r="BB23" s="69"/>
      <c r="BC23" s="69"/>
      <c r="BD23" s="69"/>
      <c r="BE23" s="72">
        <f t="shared" si="11"/>
        <v>0</v>
      </c>
      <c r="BF23" s="27">
        <f t="shared" si="12"/>
        <v>0</v>
      </c>
      <c r="BG23" s="28" t="e">
        <f t="shared" si="6"/>
        <v>#REF!</v>
      </c>
      <c r="BH23" s="21">
        <f t="shared" si="7"/>
        <v>0</v>
      </c>
      <c r="BI23" s="59" t="e">
        <f t="shared" si="8"/>
        <v>#REF!</v>
      </c>
      <c r="BK23" s="42">
        <v>15</v>
      </c>
      <c r="BL23" s="17" t="e">
        <f t="shared" si="9"/>
        <v>#REF!</v>
      </c>
      <c r="BM23" s="53" t="e">
        <f t="shared" si="10"/>
        <v>#REF!</v>
      </c>
      <c r="BN23" s="53" t="e">
        <f t="shared" si="10"/>
        <v>#REF!</v>
      </c>
    </row>
    <row r="24" spans="2:66" ht="12.75">
      <c r="B24" s="71" t="e">
        <f t="shared" si="0"/>
        <v>#REF!</v>
      </c>
      <c r="C24" s="16" t="e">
        <f t="shared" si="1"/>
        <v>#REF!</v>
      </c>
      <c r="D24" s="14" t="e">
        <f ca="1">OFFSET(#REF!,$BK24,0)</f>
        <v>#REF!</v>
      </c>
      <c r="E24" s="14" t="e">
        <f ca="1">IF(OFFSET(#REF!,$BK24,0)="","",(OFFSET(#REF!,$BK24,0)))</f>
        <v>#REF!</v>
      </c>
      <c r="F24" s="14" t="e">
        <f ca="1">OFFSET(#REF!,$BK24,0)</f>
        <v>#REF!</v>
      </c>
      <c r="G24" s="14" t="e">
        <f ca="1">OFFSET(#REF!,$BK24,0)</f>
        <v>#REF!</v>
      </c>
      <c r="H24" s="14">
        <f>IF(OR(BF24=0,ISERROR(MATCH(G24,#REF!,0))),"",MATCH(G24,#REF!,0)-1)</f>
      </c>
      <c r="I24" s="54">
        <f ca="1">IF(H24="","",OFFSET(#REF!,H24,0))</f>
      </c>
      <c r="J24" s="61"/>
      <c r="K24" s="61"/>
      <c r="L24" s="61"/>
      <c r="M24" s="29" t="e">
        <f t="shared" si="2"/>
        <v>#REF!</v>
      </c>
      <c r="N24" s="29">
        <f t="shared" si="3"/>
        <v>0</v>
      </c>
      <c r="O24" s="29">
        <f t="shared" si="4"/>
        <v>0</v>
      </c>
      <c r="P24" s="26" t="e">
        <f t="shared" si="5"/>
        <v>#REF!</v>
      </c>
      <c r="Q24" s="2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7"/>
      <c r="AR24" s="65"/>
      <c r="AS24" s="65"/>
      <c r="AT24" s="65"/>
      <c r="AU24" s="65"/>
      <c r="AV24" s="65"/>
      <c r="AW24" s="65"/>
      <c r="AX24" s="68"/>
      <c r="AY24" s="69"/>
      <c r="AZ24" s="69"/>
      <c r="BA24" s="69"/>
      <c r="BB24" s="69"/>
      <c r="BC24" s="69"/>
      <c r="BD24" s="69"/>
      <c r="BE24" s="72">
        <f t="shared" si="11"/>
        <v>0</v>
      </c>
      <c r="BF24" s="27">
        <f t="shared" si="12"/>
        <v>0</v>
      </c>
      <c r="BG24" s="28" t="e">
        <f t="shared" si="6"/>
        <v>#REF!</v>
      </c>
      <c r="BH24" s="21">
        <f t="shared" si="7"/>
        <v>0</v>
      </c>
      <c r="BI24" s="59" t="e">
        <f t="shared" si="8"/>
        <v>#REF!</v>
      </c>
      <c r="BK24" s="42">
        <v>16</v>
      </c>
      <c r="BL24" s="17" t="e">
        <f t="shared" si="9"/>
        <v>#REF!</v>
      </c>
      <c r="BM24" s="53" t="e">
        <f t="shared" si="10"/>
        <v>#REF!</v>
      </c>
      <c r="BN24" s="53" t="e">
        <f t="shared" si="10"/>
        <v>#REF!</v>
      </c>
    </row>
    <row r="25" spans="2:66" ht="12.75">
      <c r="B25" s="71" t="e">
        <f t="shared" si="0"/>
        <v>#REF!</v>
      </c>
      <c r="C25" s="16" t="e">
        <f t="shared" si="1"/>
        <v>#REF!</v>
      </c>
      <c r="D25" s="14" t="e">
        <f ca="1">OFFSET(#REF!,$BK25,0)</f>
        <v>#REF!</v>
      </c>
      <c r="E25" s="14" t="e">
        <f ca="1">IF(OFFSET(#REF!,$BK25,0)="","",(OFFSET(#REF!,$BK25,0)))</f>
        <v>#REF!</v>
      </c>
      <c r="F25" s="14" t="e">
        <f ca="1">OFFSET(#REF!,$BK25,0)</f>
        <v>#REF!</v>
      </c>
      <c r="G25" s="14" t="e">
        <f ca="1">OFFSET(#REF!,$BK25,0)</f>
        <v>#REF!</v>
      </c>
      <c r="H25" s="14">
        <f>IF(OR(BF25=0,ISERROR(MATCH(G25,#REF!,0))),"",MATCH(G25,#REF!,0)-1)</f>
      </c>
      <c r="I25" s="54">
        <f ca="1">IF(H25="","",OFFSET(#REF!,H25,0))</f>
      </c>
      <c r="J25" s="61"/>
      <c r="K25" s="61"/>
      <c r="L25" s="61"/>
      <c r="M25" s="29" t="e">
        <f t="shared" si="2"/>
        <v>#REF!</v>
      </c>
      <c r="N25" s="29">
        <f t="shared" si="3"/>
        <v>0</v>
      </c>
      <c r="O25" s="29">
        <f t="shared" si="4"/>
        <v>0</v>
      </c>
      <c r="P25" s="26" t="e">
        <f t="shared" si="5"/>
        <v>#REF!</v>
      </c>
      <c r="Q25" s="2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7"/>
      <c r="AR25" s="65"/>
      <c r="AS25" s="65"/>
      <c r="AT25" s="65"/>
      <c r="AU25" s="65"/>
      <c r="AV25" s="65"/>
      <c r="AW25" s="65"/>
      <c r="AX25" s="68"/>
      <c r="AY25" s="69"/>
      <c r="AZ25" s="69"/>
      <c r="BA25" s="69"/>
      <c r="BB25" s="69"/>
      <c r="BC25" s="69"/>
      <c r="BD25" s="69"/>
      <c r="BE25" s="72">
        <f t="shared" si="11"/>
        <v>0</v>
      </c>
      <c r="BF25" s="27">
        <f t="shared" si="12"/>
        <v>0</v>
      </c>
      <c r="BG25" s="28" t="e">
        <f t="shared" si="6"/>
        <v>#REF!</v>
      </c>
      <c r="BH25" s="21">
        <f t="shared" si="7"/>
        <v>0</v>
      </c>
      <c r="BI25" s="59" t="e">
        <f t="shared" si="8"/>
        <v>#REF!</v>
      </c>
      <c r="BK25" s="42">
        <v>17</v>
      </c>
      <c r="BL25" s="17" t="e">
        <f t="shared" si="9"/>
        <v>#REF!</v>
      </c>
      <c r="BM25" s="53" t="e">
        <f t="shared" si="10"/>
        <v>#REF!</v>
      </c>
      <c r="BN25" s="53" t="e">
        <f t="shared" si="10"/>
        <v>#REF!</v>
      </c>
    </row>
    <row r="26" spans="2:66" ht="12.75">
      <c r="B26" s="71" t="e">
        <f t="shared" si="0"/>
        <v>#REF!</v>
      </c>
      <c r="C26" s="16" t="e">
        <f t="shared" si="1"/>
        <v>#REF!</v>
      </c>
      <c r="D26" s="14" t="e">
        <f ca="1">OFFSET(#REF!,$BK26,0)</f>
        <v>#REF!</v>
      </c>
      <c r="E26" s="14" t="e">
        <f ca="1">IF(OFFSET(#REF!,$BK26,0)="","",(OFFSET(#REF!,$BK26,0)))</f>
        <v>#REF!</v>
      </c>
      <c r="F26" s="14" t="e">
        <f ca="1">OFFSET(#REF!,$BK26,0)</f>
        <v>#REF!</v>
      </c>
      <c r="G26" s="14" t="e">
        <f ca="1">OFFSET(#REF!,$BK26,0)</f>
        <v>#REF!</v>
      </c>
      <c r="H26" s="14">
        <f>IF(OR(BF26=0,ISERROR(MATCH(G26,#REF!,0))),"",MATCH(G26,#REF!,0)-1)</f>
      </c>
      <c r="I26" s="54">
        <f ca="1">IF(H26="","",OFFSET(#REF!,H26,0))</f>
      </c>
      <c r="J26" s="61"/>
      <c r="K26" s="61"/>
      <c r="L26" s="61"/>
      <c r="M26" s="29" t="e">
        <f t="shared" si="2"/>
        <v>#REF!</v>
      </c>
      <c r="N26" s="29">
        <f t="shared" si="3"/>
        <v>0</v>
      </c>
      <c r="O26" s="29">
        <f t="shared" si="4"/>
        <v>0</v>
      </c>
      <c r="P26" s="26" t="e">
        <f t="shared" si="5"/>
        <v>#REF!</v>
      </c>
      <c r="Q26" s="2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7"/>
      <c r="AR26" s="65"/>
      <c r="AS26" s="65"/>
      <c r="AT26" s="65"/>
      <c r="AU26" s="65"/>
      <c r="AV26" s="65"/>
      <c r="AW26" s="65"/>
      <c r="AX26" s="68"/>
      <c r="AY26" s="69"/>
      <c r="AZ26" s="69"/>
      <c r="BA26" s="69"/>
      <c r="BB26" s="69"/>
      <c r="BC26" s="69"/>
      <c r="BD26" s="69"/>
      <c r="BE26" s="72">
        <f t="shared" si="11"/>
        <v>0</v>
      </c>
      <c r="BF26" s="27">
        <f t="shared" si="12"/>
        <v>0</v>
      </c>
      <c r="BG26" s="28" t="e">
        <f t="shared" si="6"/>
        <v>#REF!</v>
      </c>
      <c r="BH26" s="21">
        <f t="shared" si="7"/>
        <v>0</v>
      </c>
      <c r="BI26" s="59" t="e">
        <f t="shared" si="8"/>
        <v>#REF!</v>
      </c>
      <c r="BK26" s="42">
        <v>18</v>
      </c>
      <c r="BL26" s="17" t="e">
        <f t="shared" si="9"/>
        <v>#REF!</v>
      </c>
      <c r="BM26" s="53" t="e">
        <f t="shared" si="10"/>
        <v>#REF!</v>
      </c>
      <c r="BN26" s="53" t="e">
        <f t="shared" si="10"/>
        <v>#REF!</v>
      </c>
    </row>
    <row r="27" spans="2:66" ht="12.75">
      <c r="B27" s="71" t="e">
        <f t="shared" si="0"/>
        <v>#REF!</v>
      </c>
      <c r="C27" s="16" t="e">
        <f t="shared" si="1"/>
        <v>#REF!</v>
      </c>
      <c r="D27" s="14" t="e">
        <f ca="1">OFFSET(#REF!,$BK27,0)</f>
        <v>#REF!</v>
      </c>
      <c r="E27" s="14" t="e">
        <f ca="1">IF(OFFSET(#REF!,$BK27,0)="","",(OFFSET(#REF!,$BK27,0)))</f>
        <v>#REF!</v>
      </c>
      <c r="F27" s="14" t="e">
        <f ca="1">OFFSET(#REF!,$BK27,0)</f>
        <v>#REF!</v>
      </c>
      <c r="G27" s="14" t="e">
        <f ca="1">OFFSET(#REF!,$BK27,0)</f>
        <v>#REF!</v>
      </c>
      <c r="H27" s="14">
        <f>IF(OR(BF27=0,ISERROR(MATCH(G27,#REF!,0))),"",MATCH(G27,#REF!,0)-1)</f>
      </c>
      <c r="I27" s="54">
        <f ca="1">IF(H27="","",OFFSET(#REF!,H27,0))</f>
      </c>
      <c r="J27" s="61"/>
      <c r="K27" s="61"/>
      <c r="L27" s="61"/>
      <c r="M27" s="29" t="e">
        <f t="shared" si="2"/>
        <v>#REF!</v>
      </c>
      <c r="N27" s="29">
        <f t="shared" si="3"/>
        <v>0</v>
      </c>
      <c r="O27" s="29">
        <f t="shared" si="4"/>
        <v>0</v>
      </c>
      <c r="P27" s="26" t="e">
        <f t="shared" si="5"/>
        <v>#REF!</v>
      </c>
      <c r="Q27" s="2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7"/>
      <c r="AR27" s="65"/>
      <c r="AS27" s="65"/>
      <c r="AT27" s="65"/>
      <c r="AU27" s="65"/>
      <c r="AV27" s="65"/>
      <c r="AW27" s="65"/>
      <c r="AX27" s="68"/>
      <c r="AY27" s="69"/>
      <c r="AZ27" s="69"/>
      <c r="BA27" s="69"/>
      <c r="BB27" s="69"/>
      <c r="BC27" s="69"/>
      <c r="BD27" s="69"/>
      <c r="BE27" s="72">
        <f t="shared" si="11"/>
        <v>0</v>
      </c>
      <c r="BF27" s="27">
        <f t="shared" si="12"/>
        <v>0</v>
      </c>
      <c r="BG27" s="28" t="e">
        <f t="shared" si="6"/>
        <v>#REF!</v>
      </c>
      <c r="BH27" s="21">
        <f t="shared" si="7"/>
        <v>0</v>
      </c>
      <c r="BI27" s="59" t="e">
        <f t="shared" si="8"/>
        <v>#REF!</v>
      </c>
      <c r="BK27" s="42">
        <v>19</v>
      </c>
      <c r="BL27" s="17" t="e">
        <f t="shared" si="9"/>
        <v>#REF!</v>
      </c>
      <c r="BM27" s="53" t="e">
        <f t="shared" si="10"/>
        <v>#REF!</v>
      </c>
      <c r="BN27" s="53" t="e">
        <f t="shared" si="10"/>
        <v>#REF!</v>
      </c>
    </row>
    <row r="28" spans="2:66" ht="12.75">
      <c r="B28" s="71" t="e">
        <f t="shared" si="0"/>
        <v>#REF!</v>
      </c>
      <c r="C28" s="16" t="e">
        <f t="shared" si="1"/>
        <v>#REF!</v>
      </c>
      <c r="D28" s="14" t="e">
        <f ca="1">OFFSET(#REF!,$BK28,0)</f>
        <v>#REF!</v>
      </c>
      <c r="E28" s="14" t="e">
        <f ca="1">IF(OFFSET(#REF!,$BK28,0)="","",(OFFSET(#REF!,$BK28,0)))</f>
        <v>#REF!</v>
      </c>
      <c r="F28" s="14" t="e">
        <f ca="1">OFFSET(#REF!,$BK28,0)</f>
        <v>#REF!</v>
      </c>
      <c r="G28" s="14" t="e">
        <f ca="1">OFFSET(#REF!,$BK28,0)</f>
        <v>#REF!</v>
      </c>
      <c r="H28" s="14">
        <f>IF(OR(BF28=0,ISERROR(MATCH(G28,#REF!,0))),"",MATCH(G28,#REF!,0)-1)</f>
      </c>
      <c r="I28" s="54">
        <f ca="1">IF(H28="","",OFFSET(#REF!,H28,0))</f>
      </c>
      <c r="J28" s="61"/>
      <c r="K28" s="61"/>
      <c r="L28" s="61"/>
      <c r="M28" s="29" t="e">
        <f t="shared" si="2"/>
        <v>#REF!</v>
      </c>
      <c r="N28" s="29">
        <f t="shared" si="3"/>
        <v>0</v>
      </c>
      <c r="O28" s="29">
        <f t="shared" si="4"/>
        <v>0</v>
      </c>
      <c r="P28" s="26" t="e">
        <f t="shared" si="5"/>
        <v>#REF!</v>
      </c>
      <c r="Q28" s="2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7"/>
      <c r="AR28" s="65"/>
      <c r="AS28" s="65"/>
      <c r="AT28" s="65"/>
      <c r="AU28" s="65"/>
      <c r="AV28" s="65"/>
      <c r="AW28" s="65"/>
      <c r="AX28" s="68"/>
      <c r="AY28" s="69"/>
      <c r="AZ28" s="69"/>
      <c r="BA28" s="69"/>
      <c r="BB28" s="69"/>
      <c r="BC28" s="69"/>
      <c r="BD28" s="69"/>
      <c r="BE28" s="72">
        <f t="shared" si="11"/>
        <v>0</v>
      </c>
      <c r="BF28" s="27">
        <f t="shared" si="12"/>
        <v>0</v>
      </c>
      <c r="BG28" s="28" t="e">
        <f t="shared" si="6"/>
        <v>#REF!</v>
      </c>
      <c r="BH28" s="21">
        <f t="shared" si="7"/>
        <v>0</v>
      </c>
      <c r="BI28" s="59" t="e">
        <f t="shared" si="8"/>
        <v>#REF!</v>
      </c>
      <c r="BK28" s="42">
        <v>20</v>
      </c>
      <c r="BL28" s="17" t="e">
        <f t="shared" si="9"/>
        <v>#REF!</v>
      </c>
      <c r="BM28" s="53" t="e">
        <f t="shared" si="10"/>
        <v>#REF!</v>
      </c>
      <c r="BN28" s="53" t="e">
        <f t="shared" si="10"/>
        <v>#REF!</v>
      </c>
    </row>
    <row r="29" spans="2:66" ht="12.75">
      <c r="B29" s="71" t="e">
        <f t="shared" si="0"/>
        <v>#REF!</v>
      </c>
      <c r="C29" s="16" t="e">
        <f t="shared" si="1"/>
        <v>#REF!</v>
      </c>
      <c r="D29" s="14" t="e">
        <f ca="1">OFFSET(#REF!,$BK29,0)</f>
        <v>#REF!</v>
      </c>
      <c r="E29" s="14" t="e">
        <f ca="1">IF(OFFSET(#REF!,$BK29,0)="","",(OFFSET(#REF!,$BK29,0)))</f>
        <v>#REF!</v>
      </c>
      <c r="F29" s="14" t="e">
        <f ca="1">OFFSET(#REF!,$BK29,0)</f>
        <v>#REF!</v>
      </c>
      <c r="G29" s="14" t="e">
        <f ca="1">OFFSET(#REF!,$BK29,0)</f>
        <v>#REF!</v>
      </c>
      <c r="H29" s="14">
        <f>IF(OR(BF29=0,ISERROR(MATCH(G29,#REF!,0))),"",MATCH(G29,#REF!,0)-1)</f>
      </c>
      <c r="I29" s="54">
        <f ca="1">IF(H29="","",OFFSET(#REF!,H29,0))</f>
      </c>
      <c r="J29" s="61"/>
      <c r="K29" s="61"/>
      <c r="L29" s="61"/>
      <c r="M29" s="29" t="e">
        <f t="shared" si="2"/>
        <v>#REF!</v>
      </c>
      <c r="N29" s="29">
        <f t="shared" si="3"/>
        <v>0</v>
      </c>
      <c r="O29" s="29">
        <f t="shared" si="4"/>
        <v>0</v>
      </c>
      <c r="P29" s="26" t="e">
        <f t="shared" si="5"/>
        <v>#REF!</v>
      </c>
      <c r="Q29" s="2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7"/>
      <c r="AR29" s="65"/>
      <c r="AS29" s="65"/>
      <c r="AT29" s="65"/>
      <c r="AU29" s="65"/>
      <c r="AV29" s="65"/>
      <c r="AW29" s="65"/>
      <c r="AX29" s="68"/>
      <c r="AY29" s="69"/>
      <c r="AZ29" s="69"/>
      <c r="BA29" s="69"/>
      <c r="BB29" s="69"/>
      <c r="BC29" s="69"/>
      <c r="BD29" s="69"/>
      <c r="BE29" s="72">
        <f t="shared" si="11"/>
        <v>0</v>
      </c>
      <c r="BF29" s="27">
        <f t="shared" si="12"/>
        <v>0</v>
      </c>
      <c r="BG29" s="28" t="e">
        <f t="shared" si="6"/>
        <v>#REF!</v>
      </c>
      <c r="BH29" s="21">
        <f t="shared" si="7"/>
        <v>0</v>
      </c>
      <c r="BI29" s="59" t="e">
        <f t="shared" si="8"/>
        <v>#REF!</v>
      </c>
      <c r="BK29" s="42">
        <v>21</v>
      </c>
      <c r="BL29" s="17" t="e">
        <f t="shared" si="9"/>
        <v>#REF!</v>
      </c>
      <c r="BM29" s="53" t="e">
        <f aca="true" t="shared" si="13" ref="BM29:BN48">IF($F29=BM$8,$BL29,0)</f>
        <v>#REF!</v>
      </c>
      <c r="BN29" s="53" t="e">
        <f t="shared" si="13"/>
        <v>#REF!</v>
      </c>
    </row>
    <row r="30" spans="2:66" ht="12.75">
      <c r="B30" s="71" t="e">
        <f t="shared" si="0"/>
        <v>#REF!</v>
      </c>
      <c r="C30" s="16" t="e">
        <f t="shared" si="1"/>
        <v>#REF!</v>
      </c>
      <c r="D30" s="14" t="e">
        <f ca="1">OFFSET(#REF!,$BK30,0)</f>
        <v>#REF!</v>
      </c>
      <c r="E30" s="14" t="e">
        <f ca="1">IF(OFFSET(#REF!,$BK30,0)="","",(OFFSET(#REF!,$BK30,0)))</f>
        <v>#REF!</v>
      </c>
      <c r="F30" s="14" t="e">
        <f ca="1">OFFSET(#REF!,$BK30,0)</f>
        <v>#REF!</v>
      </c>
      <c r="G30" s="14" t="e">
        <f ca="1">OFFSET(#REF!,$BK30,0)</f>
        <v>#REF!</v>
      </c>
      <c r="H30" s="14">
        <f>IF(OR(BF30=0,ISERROR(MATCH(G30,#REF!,0))),"",MATCH(G30,#REF!,0)-1)</f>
      </c>
      <c r="I30" s="54">
        <f ca="1">IF(H30="","",OFFSET(#REF!,H30,0))</f>
      </c>
      <c r="J30" s="61"/>
      <c r="K30" s="61"/>
      <c r="L30" s="61"/>
      <c r="M30" s="29" t="e">
        <f t="shared" si="2"/>
        <v>#REF!</v>
      </c>
      <c r="N30" s="29">
        <f t="shared" si="3"/>
        <v>0</v>
      </c>
      <c r="O30" s="29">
        <f t="shared" si="4"/>
        <v>0</v>
      </c>
      <c r="P30" s="26" t="e">
        <f t="shared" si="5"/>
        <v>#REF!</v>
      </c>
      <c r="Q30" s="2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7"/>
      <c r="AR30" s="65"/>
      <c r="AS30" s="65"/>
      <c r="AT30" s="65"/>
      <c r="AU30" s="65"/>
      <c r="AV30" s="65"/>
      <c r="AW30" s="65"/>
      <c r="AX30" s="68"/>
      <c r="AY30" s="69"/>
      <c r="AZ30" s="69"/>
      <c r="BA30" s="69"/>
      <c r="BB30" s="69"/>
      <c r="BC30" s="69"/>
      <c r="BD30" s="69"/>
      <c r="BE30" s="72">
        <f t="shared" si="11"/>
        <v>0</v>
      </c>
      <c r="BF30" s="27">
        <f t="shared" si="12"/>
        <v>0</v>
      </c>
      <c r="BG30" s="28" t="e">
        <f t="shared" si="6"/>
        <v>#REF!</v>
      </c>
      <c r="BH30" s="21">
        <f t="shared" si="7"/>
        <v>0</v>
      </c>
      <c r="BI30" s="59" t="e">
        <f t="shared" si="8"/>
        <v>#REF!</v>
      </c>
      <c r="BK30" s="42">
        <v>22</v>
      </c>
      <c r="BL30" s="17" t="e">
        <f t="shared" si="9"/>
        <v>#REF!</v>
      </c>
      <c r="BM30" s="53" t="e">
        <f t="shared" si="13"/>
        <v>#REF!</v>
      </c>
      <c r="BN30" s="53" t="e">
        <f t="shared" si="13"/>
        <v>#REF!</v>
      </c>
    </row>
    <row r="31" spans="2:66" ht="12.75">
      <c r="B31" s="71" t="e">
        <f t="shared" si="0"/>
        <v>#REF!</v>
      </c>
      <c r="C31" s="16" t="e">
        <f t="shared" si="1"/>
        <v>#REF!</v>
      </c>
      <c r="D31" s="14" t="e">
        <f ca="1">OFFSET(#REF!,$BK31,0)</f>
        <v>#REF!</v>
      </c>
      <c r="E31" s="14" t="e">
        <f ca="1">IF(OFFSET(#REF!,$BK31,0)="","",(OFFSET(#REF!,$BK31,0)))</f>
        <v>#REF!</v>
      </c>
      <c r="F31" s="14" t="e">
        <f ca="1">OFFSET(#REF!,$BK31,0)</f>
        <v>#REF!</v>
      </c>
      <c r="G31" s="14" t="e">
        <f ca="1">OFFSET(#REF!,$BK31,0)</f>
        <v>#REF!</v>
      </c>
      <c r="H31" s="14">
        <f>IF(OR(BF31=0,ISERROR(MATCH(G31,#REF!,0))),"",MATCH(G31,#REF!,0)-1)</f>
      </c>
      <c r="I31" s="54">
        <f ca="1">IF(H31="","",OFFSET(#REF!,H31,0))</f>
      </c>
      <c r="J31" s="61"/>
      <c r="K31" s="61"/>
      <c r="L31" s="61"/>
      <c r="M31" s="29" t="e">
        <f t="shared" si="2"/>
        <v>#REF!</v>
      </c>
      <c r="N31" s="29">
        <f t="shared" si="3"/>
        <v>0</v>
      </c>
      <c r="O31" s="29">
        <f t="shared" si="4"/>
        <v>0</v>
      </c>
      <c r="P31" s="26" t="e">
        <f t="shared" si="5"/>
        <v>#REF!</v>
      </c>
      <c r="Q31" s="2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7"/>
      <c r="AR31" s="65"/>
      <c r="AS31" s="65"/>
      <c r="AT31" s="65"/>
      <c r="AU31" s="65"/>
      <c r="AV31" s="65"/>
      <c r="AW31" s="65"/>
      <c r="AX31" s="68"/>
      <c r="AY31" s="69"/>
      <c r="AZ31" s="69"/>
      <c r="BA31" s="69"/>
      <c r="BB31" s="69"/>
      <c r="BC31" s="69"/>
      <c r="BD31" s="69"/>
      <c r="BE31" s="72">
        <f t="shared" si="11"/>
        <v>0</v>
      </c>
      <c r="BF31" s="27">
        <f t="shared" si="12"/>
        <v>0</v>
      </c>
      <c r="BG31" s="28" t="e">
        <f t="shared" si="6"/>
        <v>#REF!</v>
      </c>
      <c r="BH31" s="21">
        <f t="shared" si="7"/>
        <v>0</v>
      </c>
      <c r="BI31" s="59" t="e">
        <f t="shared" si="8"/>
        <v>#REF!</v>
      </c>
      <c r="BK31" s="42">
        <v>23</v>
      </c>
      <c r="BL31" s="17" t="e">
        <f t="shared" si="9"/>
        <v>#REF!</v>
      </c>
      <c r="BM31" s="53" t="e">
        <f t="shared" si="13"/>
        <v>#REF!</v>
      </c>
      <c r="BN31" s="53" t="e">
        <f t="shared" si="13"/>
        <v>#REF!</v>
      </c>
    </row>
    <row r="32" spans="2:66" ht="12.75">
      <c r="B32" s="71" t="e">
        <f t="shared" si="0"/>
        <v>#REF!</v>
      </c>
      <c r="C32" s="16" t="e">
        <f t="shared" si="1"/>
        <v>#REF!</v>
      </c>
      <c r="D32" s="14" t="e">
        <f ca="1">OFFSET(#REF!,$BK32,0)</f>
        <v>#REF!</v>
      </c>
      <c r="E32" s="14" t="e">
        <f ca="1">IF(OFFSET(#REF!,$BK32,0)="","",(OFFSET(#REF!,$BK32,0)))</f>
        <v>#REF!</v>
      </c>
      <c r="F32" s="14" t="e">
        <f ca="1">OFFSET(#REF!,$BK32,0)</f>
        <v>#REF!</v>
      </c>
      <c r="G32" s="14" t="e">
        <f ca="1">OFFSET(#REF!,$BK32,0)</f>
        <v>#REF!</v>
      </c>
      <c r="H32" s="14">
        <f>IF(OR(BF32=0,ISERROR(MATCH(G32,#REF!,0))),"",MATCH(G32,#REF!,0)-1)</f>
      </c>
      <c r="I32" s="54">
        <f ca="1">IF(H32="","",OFFSET(#REF!,H32,0))</f>
      </c>
      <c r="J32" s="61"/>
      <c r="K32" s="61"/>
      <c r="L32" s="61"/>
      <c r="M32" s="29" t="e">
        <f t="shared" si="2"/>
        <v>#REF!</v>
      </c>
      <c r="N32" s="29">
        <f t="shared" si="3"/>
        <v>0</v>
      </c>
      <c r="O32" s="29">
        <f t="shared" si="4"/>
        <v>0</v>
      </c>
      <c r="P32" s="26" t="e">
        <f t="shared" si="5"/>
        <v>#REF!</v>
      </c>
      <c r="Q32" s="2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7"/>
      <c r="AR32" s="65"/>
      <c r="AS32" s="65"/>
      <c r="AT32" s="65"/>
      <c r="AU32" s="65"/>
      <c r="AV32" s="65"/>
      <c r="AW32" s="65"/>
      <c r="AX32" s="68"/>
      <c r="AY32" s="69"/>
      <c r="AZ32" s="69"/>
      <c r="BA32" s="69"/>
      <c r="BB32" s="69"/>
      <c r="BC32" s="69"/>
      <c r="BD32" s="69"/>
      <c r="BE32" s="72">
        <f t="shared" si="11"/>
        <v>0</v>
      </c>
      <c r="BF32" s="27">
        <f t="shared" si="12"/>
        <v>0</v>
      </c>
      <c r="BG32" s="28" t="e">
        <f t="shared" si="6"/>
        <v>#REF!</v>
      </c>
      <c r="BH32" s="21">
        <f t="shared" si="7"/>
        <v>0</v>
      </c>
      <c r="BI32" s="59" t="e">
        <f t="shared" si="8"/>
        <v>#REF!</v>
      </c>
      <c r="BK32" s="42">
        <v>24</v>
      </c>
      <c r="BL32" s="17" t="e">
        <f t="shared" si="9"/>
        <v>#REF!</v>
      </c>
      <c r="BM32" s="53" t="e">
        <f t="shared" si="13"/>
        <v>#REF!</v>
      </c>
      <c r="BN32" s="53" t="e">
        <f t="shared" si="13"/>
        <v>#REF!</v>
      </c>
    </row>
    <row r="33" spans="2:66" ht="12.75" customHeight="1">
      <c r="B33" s="71" t="e">
        <f t="shared" si="0"/>
        <v>#REF!</v>
      </c>
      <c r="C33" s="16" t="e">
        <f t="shared" si="1"/>
        <v>#REF!</v>
      </c>
      <c r="D33" s="14" t="e">
        <f ca="1">OFFSET(#REF!,$BK33,0)</f>
        <v>#REF!</v>
      </c>
      <c r="E33" s="14" t="e">
        <f ca="1">IF(OFFSET(#REF!,$BK33,0)="","",(OFFSET(#REF!,$BK33,0)))</f>
        <v>#REF!</v>
      </c>
      <c r="F33" s="14" t="e">
        <f ca="1">OFFSET(#REF!,$BK33,0)</f>
        <v>#REF!</v>
      </c>
      <c r="G33" s="14" t="e">
        <f ca="1">OFFSET(#REF!,$BK33,0)</f>
        <v>#REF!</v>
      </c>
      <c r="H33" s="14">
        <f>IF(OR(BF33=0,ISERROR(MATCH(G33,#REF!,0))),"",MATCH(G33,#REF!,0)-1)</f>
      </c>
      <c r="I33" s="54">
        <f ca="1">IF(H33="","",OFFSET(#REF!,H33,0))</f>
      </c>
      <c r="J33" s="61"/>
      <c r="K33" s="61"/>
      <c r="L33" s="61"/>
      <c r="M33" s="29" t="e">
        <f t="shared" si="2"/>
        <v>#REF!</v>
      </c>
      <c r="N33" s="29">
        <f t="shared" si="3"/>
        <v>0</v>
      </c>
      <c r="O33" s="29">
        <f t="shared" si="4"/>
        <v>0</v>
      </c>
      <c r="P33" s="26" t="e">
        <f t="shared" si="5"/>
        <v>#REF!</v>
      </c>
      <c r="Q33" s="2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7"/>
      <c r="AR33" s="65"/>
      <c r="AS33" s="65"/>
      <c r="AT33" s="65"/>
      <c r="AU33" s="65"/>
      <c r="AV33" s="65"/>
      <c r="AW33" s="65"/>
      <c r="AX33" s="68"/>
      <c r="AY33" s="69"/>
      <c r="AZ33" s="69"/>
      <c r="BA33" s="69"/>
      <c r="BB33" s="69"/>
      <c r="BC33" s="69"/>
      <c r="BD33" s="69"/>
      <c r="BE33" s="72">
        <f t="shared" si="11"/>
        <v>0</v>
      </c>
      <c r="BF33" s="27">
        <f t="shared" si="12"/>
        <v>0</v>
      </c>
      <c r="BG33" s="28" t="e">
        <f t="shared" si="6"/>
        <v>#REF!</v>
      </c>
      <c r="BH33" s="21">
        <f t="shared" si="7"/>
        <v>0</v>
      </c>
      <c r="BI33" s="59" t="e">
        <f t="shared" si="8"/>
        <v>#REF!</v>
      </c>
      <c r="BK33" s="42">
        <v>25</v>
      </c>
      <c r="BL33" s="17" t="e">
        <f t="shared" si="9"/>
        <v>#REF!</v>
      </c>
      <c r="BM33" s="53" t="e">
        <f t="shared" si="13"/>
        <v>#REF!</v>
      </c>
      <c r="BN33" s="53" t="e">
        <f t="shared" si="13"/>
        <v>#REF!</v>
      </c>
    </row>
    <row r="34" spans="2:66" ht="12.75" customHeight="1">
      <c r="B34" s="71" t="e">
        <f t="shared" si="0"/>
        <v>#REF!</v>
      </c>
      <c r="C34" s="16" t="e">
        <f t="shared" si="1"/>
        <v>#REF!</v>
      </c>
      <c r="D34" s="14" t="e">
        <f ca="1">OFFSET(#REF!,$BK34,0)</f>
        <v>#REF!</v>
      </c>
      <c r="E34" s="14" t="e">
        <f ca="1">IF(OFFSET(#REF!,$BK34,0)="","",(OFFSET(#REF!,$BK34,0)))</f>
        <v>#REF!</v>
      </c>
      <c r="F34" s="14" t="e">
        <f ca="1">OFFSET(#REF!,$BK34,0)</f>
        <v>#REF!</v>
      </c>
      <c r="G34" s="14" t="e">
        <f ca="1">OFFSET(#REF!,$BK34,0)</f>
        <v>#REF!</v>
      </c>
      <c r="H34" s="14">
        <f>IF(OR(BF34=0,ISERROR(MATCH(G34,#REF!,0))),"",MATCH(G34,#REF!,0)-1)</f>
      </c>
      <c r="I34" s="54">
        <f ca="1">IF(H34="","",OFFSET(#REF!,H34,0))</f>
      </c>
      <c r="J34" s="61"/>
      <c r="K34" s="61"/>
      <c r="L34" s="61"/>
      <c r="M34" s="29" t="e">
        <f t="shared" si="2"/>
        <v>#REF!</v>
      </c>
      <c r="N34" s="29">
        <f t="shared" si="3"/>
        <v>0</v>
      </c>
      <c r="O34" s="29">
        <f t="shared" si="4"/>
        <v>0</v>
      </c>
      <c r="P34" s="26" t="e">
        <f t="shared" si="5"/>
        <v>#REF!</v>
      </c>
      <c r="Q34" s="2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7"/>
      <c r="AR34" s="65"/>
      <c r="AS34" s="65"/>
      <c r="AT34" s="65"/>
      <c r="AU34" s="65"/>
      <c r="AV34" s="65"/>
      <c r="AW34" s="65"/>
      <c r="AX34" s="68"/>
      <c r="AY34" s="69"/>
      <c r="AZ34" s="69"/>
      <c r="BA34" s="69"/>
      <c r="BB34" s="69"/>
      <c r="BC34" s="69"/>
      <c r="BD34" s="69"/>
      <c r="BE34" s="72">
        <f t="shared" si="11"/>
        <v>0</v>
      </c>
      <c r="BF34" s="27">
        <f t="shared" si="12"/>
        <v>0</v>
      </c>
      <c r="BG34" s="28" t="e">
        <f t="shared" si="6"/>
        <v>#REF!</v>
      </c>
      <c r="BH34" s="21">
        <f t="shared" si="7"/>
        <v>0</v>
      </c>
      <c r="BI34" s="59" t="e">
        <f t="shared" si="8"/>
        <v>#REF!</v>
      </c>
      <c r="BK34" s="42">
        <v>26</v>
      </c>
      <c r="BL34" s="17" t="e">
        <f t="shared" si="9"/>
        <v>#REF!</v>
      </c>
      <c r="BM34" s="53" t="e">
        <f t="shared" si="13"/>
        <v>#REF!</v>
      </c>
      <c r="BN34" s="53" t="e">
        <f t="shared" si="13"/>
        <v>#REF!</v>
      </c>
    </row>
    <row r="35" spans="2:66" ht="12.75" customHeight="1">
      <c r="B35" s="71" t="e">
        <f t="shared" si="0"/>
        <v>#REF!</v>
      </c>
      <c r="C35" s="16" t="e">
        <f t="shared" si="1"/>
        <v>#REF!</v>
      </c>
      <c r="D35" s="14" t="e">
        <f ca="1">OFFSET(#REF!,$BK35,0)</f>
        <v>#REF!</v>
      </c>
      <c r="E35" s="14" t="e">
        <f ca="1">IF(OFFSET(#REF!,$BK35,0)="","",(OFFSET(#REF!,$BK35,0)))</f>
        <v>#REF!</v>
      </c>
      <c r="F35" s="14" t="e">
        <f ca="1">OFFSET(#REF!,$BK35,0)</f>
        <v>#REF!</v>
      </c>
      <c r="G35" s="14" t="e">
        <f ca="1">OFFSET(#REF!,$BK35,0)</f>
        <v>#REF!</v>
      </c>
      <c r="H35" s="14">
        <f>IF(OR(BF35=0,ISERROR(MATCH(G35,#REF!,0))),"",MATCH(G35,#REF!,0)-1)</f>
      </c>
      <c r="I35" s="54">
        <f ca="1">IF(H35="","",OFFSET(#REF!,H35,0))</f>
      </c>
      <c r="J35" s="61"/>
      <c r="K35" s="61"/>
      <c r="L35" s="61"/>
      <c r="M35" s="29" t="e">
        <f t="shared" si="2"/>
        <v>#REF!</v>
      </c>
      <c r="N35" s="29">
        <f t="shared" si="3"/>
        <v>0</v>
      </c>
      <c r="O35" s="29">
        <f t="shared" si="4"/>
        <v>0</v>
      </c>
      <c r="P35" s="26" t="e">
        <f t="shared" si="5"/>
        <v>#REF!</v>
      </c>
      <c r="Q35" s="2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7"/>
      <c r="AR35" s="65"/>
      <c r="AS35" s="65"/>
      <c r="AT35" s="65"/>
      <c r="AU35" s="65"/>
      <c r="AV35" s="65"/>
      <c r="AW35" s="65"/>
      <c r="AX35" s="68"/>
      <c r="AY35" s="69"/>
      <c r="AZ35" s="69"/>
      <c r="BA35" s="69"/>
      <c r="BB35" s="69"/>
      <c r="BC35" s="69"/>
      <c r="BD35" s="69"/>
      <c r="BE35" s="72">
        <f t="shared" si="11"/>
        <v>0</v>
      </c>
      <c r="BF35" s="27">
        <f t="shared" si="12"/>
        <v>0</v>
      </c>
      <c r="BG35" s="28" t="e">
        <f t="shared" si="6"/>
        <v>#REF!</v>
      </c>
      <c r="BH35" s="21">
        <f t="shared" si="7"/>
        <v>0</v>
      </c>
      <c r="BI35" s="59" t="e">
        <f t="shared" si="8"/>
        <v>#REF!</v>
      </c>
      <c r="BK35" s="42">
        <v>27</v>
      </c>
      <c r="BL35" s="17" t="e">
        <f t="shared" si="9"/>
        <v>#REF!</v>
      </c>
      <c r="BM35" s="53" t="e">
        <f t="shared" si="13"/>
        <v>#REF!</v>
      </c>
      <c r="BN35" s="53" t="e">
        <f t="shared" si="13"/>
        <v>#REF!</v>
      </c>
    </row>
    <row r="36" spans="2:66" ht="12.75" customHeight="1">
      <c r="B36" s="71" t="e">
        <f t="shared" si="0"/>
        <v>#REF!</v>
      </c>
      <c r="C36" s="16" t="e">
        <f t="shared" si="1"/>
        <v>#REF!</v>
      </c>
      <c r="D36" s="14" t="e">
        <f ca="1">OFFSET(#REF!,$BK36,0)</f>
        <v>#REF!</v>
      </c>
      <c r="E36" s="14" t="e">
        <f ca="1">IF(OFFSET(#REF!,$BK36,0)="","",(OFFSET(#REF!,$BK36,0)))</f>
        <v>#REF!</v>
      </c>
      <c r="F36" s="14" t="e">
        <f ca="1">OFFSET(#REF!,$BK36,0)</f>
        <v>#REF!</v>
      </c>
      <c r="G36" s="14" t="e">
        <f ca="1">OFFSET(#REF!,$BK36,0)</f>
        <v>#REF!</v>
      </c>
      <c r="H36" s="14">
        <f>IF(OR(BF36=0,ISERROR(MATCH(G36,#REF!,0))),"",MATCH(G36,#REF!,0)-1)</f>
      </c>
      <c r="I36" s="54">
        <f ca="1">IF(H36="","",OFFSET(#REF!,H36,0))</f>
      </c>
      <c r="J36" s="61"/>
      <c r="K36" s="61"/>
      <c r="L36" s="61"/>
      <c r="M36" s="29" t="e">
        <f t="shared" si="2"/>
        <v>#REF!</v>
      </c>
      <c r="N36" s="29">
        <f t="shared" si="3"/>
        <v>0</v>
      </c>
      <c r="O36" s="29">
        <f t="shared" si="4"/>
        <v>0</v>
      </c>
      <c r="P36" s="26" t="e">
        <f t="shared" si="5"/>
        <v>#REF!</v>
      </c>
      <c r="Q36" s="2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7"/>
      <c r="AR36" s="65"/>
      <c r="AS36" s="65"/>
      <c r="AT36" s="65"/>
      <c r="AU36" s="65"/>
      <c r="AV36" s="65"/>
      <c r="AW36" s="65"/>
      <c r="AX36" s="68"/>
      <c r="AY36" s="69"/>
      <c r="AZ36" s="69"/>
      <c r="BA36" s="69"/>
      <c r="BB36" s="69"/>
      <c r="BC36" s="69"/>
      <c r="BD36" s="69"/>
      <c r="BE36" s="72">
        <f t="shared" si="11"/>
        <v>0</v>
      </c>
      <c r="BF36" s="27">
        <f t="shared" si="12"/>
        <v>0</v>
      </c>
      <c r="BG36" s="28" t="e">
        <f t="shared" si="6"/>
        <v>#REF!</v>
      </c>
      <c r="BH36" s="21">
        <f t="shared" si="7"/>
        <v>0</v>
      </c>
      <c r="BI36" s="59" t="e">
        <f t="shared" si="8"/>
        <v>#REF!</v>
      </c>
      <c r="BK36" s="42">
        <v>28</v>
      </c>
      <c r="BL36" s="17" t="e">
        <f t="shared" si="9"/>
        <v>#REF!</v>
      </c>
      <c r="BM36" s="53" t="e">
        <f t="shared" si="13"/>
        <v>#REF!</v>
      </c>
      <c r="BN36" s="53" t="e">
        <f t="shared" si="13"/>
        <v>#REF!</v>
      </c>
    </row>
    <row r="37" spans="2:66" ht="12.75" customHeight="1">
      <c r="B37" s="71" t="e">
        <f t="shared" si="0"/>
        <v>#REF!</v>
      </c>
      <c r="C37" s="16" t="e">
        <f t="shared" si="1"/>
        <v>#REF!</v>
      </c>
      <c r="D37" s="14" t="e">
        <f ca="1">OFFSET(#REF!,$BK37,0)</f>
        <v>#REF!</v>
      </c>
      <c r="E37" s="14" t="e">
        <f ca="1">IF(OFFSET(#REF!,$BK37,0)="","",(OFFSET(#REF!,$BK37,0)))</f>
        <v>#REF!</v>
      </c>
      <c r="F37" s="14" t="e">
        <f ca="1">OFFSET(#REF!,$BK37,0)</f>
        <v>#REF!</v>
      </c>
      <c r="G37" s="14" t="e">
        <f ca="1">OFFSET(#REF!,$BK37,0)</f>
        <v>#REF!</v>
      </c>
      <c r="H37" s="14">
        <f>IF(OR(BF37=0,ISERROR(MATCH(G37,#REF!,0))),"",MATCH(G37,#REF!,0)-1)</f>
      </c>
      <c r="I37" s="54">
        <f ca="1">IF(H37="","",OFFSET(#REF!,H37,0))</f>
      </c>
      <c r="J37" s="61"/>
      <c r="K37" s="61"/>
      <c r="L37" s="61"/>
      <c r="M37" s="29" t="e">
        <f t="shared" si="2"/>
        <v>#REF!</v>
      </c>
      <c r="N37" s="29">
        <f t="shared" si="3"/>
        <v>0</v>
      </c>
      <c r="O37" s="29">
        <f t="shared" si="4"/>
        <v>0</v>
      </c>
      <c r="P37" s="26" t="e">
        <f t="shared" si="5"/>
        <v>#REF!</v>
      </c>
      <c r="Q37" s="2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7"/>
      <c r="AR37" s="65"/>
      <c r="AS37" s="65"/>
      <c r="AT37" s="65"/>
      <c r="AU37" s="65"/>
      <c r="AV37" s="65"/>
      <c r="AW37" s="65"/>
      <c r="AX37" s="68"/>
      <c r="AY37" s="69"/>
      <c r="AZ37" s="69"/>
      <c r="BA37" s="69"/>
      <c r="BB37" s="69"/>
      <c r="BC37" s="69"/>
      <c r="BD37" s="69"/>
      <c r="BE37" s="72">
        <f t="shared" si="11"/>
        <v>0</v>
      </c>
      <c r="BF37" s="27">
        <f t="shared" si="12"/>
        <v>0</v>
      </c>
      <c r="BG37" s="28" t="e">
        <f t="shared" si="6"/>
        <v>#REF!</v>
      </c>
      <c r="BH37" s="21">
        <f t="shared" si="7"/>
        <v>0</v>
      </c>
      <c r="BI37" s="59" t="e">
        <f t="shared" si="8"/>
        <v>#REF!</v>
      </c>
      <c r="BK37" s="42">
        <v>29</v>
      </c>
      <c r="BL37" s="17" t="e">
        <f t="shared" si="9"/>
        <v>#REF!</v>
      </c>
      <c r="BM37" s="53" t="e">
        <f t="shared" si="13"/>
        <v>#REF!</v>
      </c>
      <c r="BN37" s="53" t="e">
        <f t="shared" si="13"/>
        <v>#REF!</v>
      </c>
    </row>
    <row r="38" spans="2:66" ht="12.75" customHeight="1">
      <c r="B38" s="71" t="e">
        <f t="shared" si="0"/>
        <v>#REF!</v>
      </c>
      <c r="C38" s="16" t="e">
        <f t="shared" si="1"/>
        <v>#REF!</v>
      </c>
      <c r="D38" s="14" t="e">
        <f ca="1">OFFSET(#REF!,$BK38,0)</f>
        <v>#REF!</v>
      </c>
      <c r="E38" s="14" t="e">
        <f ca="1">IF(OFFSET(#REF!,$BK38,0)="","",(OFFSET(#REF!,$BK38,0)))</f>
        <v>#REF!</v>
      </c>
      <c r="F38" s="14" t="e">
        <f ca="1">OFFSET(#REF!,$BK38,0)</f>
        <v>#REF!</v>
      </c>
      <c r="G38" s="14" t="e">
        <f ca="1">OFFSET(#REF!,$BK38,0)</f>
        <v>#REF!</v>
      </c>
      <c r="H38" s="14">
        <f>IF(OR(BF38=0,ISERROR(MATCH(G38,#REF!,0))),"",MATCH(G38,#REF!,0)-1)</f>
      </c>
      <c r="I38" s="54">
        <f ca="1">IF(H38="","",OFFSET(#REF!,H38,0))</f>
      </c>
      <c r="J38" s="61"/>
      <c r="K38" s="61"/>
      <c r="L38" s="61"/>
      <c r="M38" s="29" t="e">
        <f t="shared" si="2"/>
        <v>#REF!</v>
      </c>
      <c r="N38" s="29">
        <f t="shared" si="3"/>
        <v>0</v>
      </c>
      <c r="O38" s="29">
        <f t="shared" si="4"/>
        <v>0</v>
      </c>
      <c r="P38" s="26" t="e">
        <f t="shared" si="5"/>
        <v>#REF!</v>
      </c>
      <c r="Q38" s="2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7"/>
      <c r="AR38" s="65"/>
      <c r="AS38" s="65"/>
      <c r="AT38" s="65"/>
      <c r="AU38" s="65"/>
      <c r="AV38" s="65"/>
      <c r="AW38" s="65"/>
      <c r="AX38" s="68"/>
      <c r="AY38" s="69"/>
      <c r="AZ38" s="69"/>
      <c r="BA38" s="69"/>
      <c r="BB38" s="69"/>
      <c r="BC38" s="69"/>
      <c r="BD38" s="69"/>
      <c r="BE38" s="72">
        <f t="shared" si="11"/>
        <v>0</v>
      </c>
      <c r="BF38" s="27">
        <f t="shared" si="12"/>
        <v>0</v>
      </c>
      <c r="BG38" s="28" t="e">
        <f t="shared" si="6"/>
        <v>#REF!</v>
      </c>
      <c r="BH38" s="21">
        <f t="shared" si="7"/>
        <v>0</v>
      </c>
      <c r="BI38" s="59" t="e">
        <f t="shared" si="8"/>
        <v>#REF!</v>
      </c>
      <c r="BK38" s="42">
        <v>30</v>
      </c>
      <c r="BL38" s="17" t="e">
        <f t="shared" si="9"/>
        <v>#REF!</v>
      </c>
      <c r="BM38" s="53" t="e">
        <f t="shared" si="13"/>
        <v>#REF!</v>
      </c>
      <c r="BN38" s="53" t="e">
        <f t="shared" si="13"/>
        <v>#REF!</v>
      </c>
    </row>
    <row r="39" spans="2:66" ht="12.75" customHeight="1">
      <c r="B39" s="71" t="e">
        <f t="shared" si="0"/>
        <v>#REF!</v>
      </c>
      <c r="C39" s="16" t="e">
        <f t="shared" si="1"/>
        <v>#REF!</v>
      </c>
      <c r="D39" s="14" t="e">
        <f ca="1">OFFSET(#REF!,$BK39,0)</f>
        <v>#REF!</v>
      </c>
      <c r="E39" s="14" t="e">
        <f ca="1">IF(OFFSET(#REF!,$BK39,0)="","",(OFFSET(#REF!,$BK39,0)))</f>
        <v>#REF!</v>
      </c>
      <c r="F39" s="14" t="e">
        <f ca="1">OFFSET(#REF!,$BK39,0)</f>
        <v>#REF!</v>
      </c>
      <c r="G39" s="14" t="e">
        <f ca="1">OFFSET(#REF!,$BK39,0)</f>
        <v>#REF!</v>
      </c>
      <c r="H39" s="14">
        <f>IF(OR(BF39=0,ISERROR(MATCH(G39,#REF!,0))),"",MATCH(G39,#REF!,0)-1)</f>
      </c>
      <c r="I39" s="54">
        <f ca="1">IF(H39="","",OFFSET(#REF!,H39,0))</f>
      </c>
      <c r="J39" s="61"/>
      <c r="K39" s="61"/>
      <c r="L39" s="61"/>
      <c r="M39" s="29" t="e">
        <f t="shared" si="2"/>
        <v>#REF!</v>
      </c>
      <c r="N39" s="29">
        <f t="shared" si="3"/>
        <v>0</v>
      </c>
      <c r="O39" s="29">
        <f t="shared" si="4"/>
        <v>0</v>
      </c>
      <c r="P39" s="26" t="e">
        <f t="shared" si="5"/>
        <v>#REF!</v>
      </c>
      <c r="Q39" s="2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7"/>
      <c r="AR39" s="65"/>
      <c r="AS39" s="65"/>
      <c r="AT39" s="65"/>
      <c r="AU39" s="65"/>
      <c r="AV39" s="65"/>
      <c r="AW39" s="65"/>
      <c r="AX39" s="68"/>
      <c r="AY39" s="69"/>
      <c r="AZ39" s="69"/>
      <c r="BA39" s="69"/>
      <c r="BB39" s="69"/>
      <c r="BC39" s="69"/>
      <c r="BD39" s="69"/>
      <c r="BE39" s="72">
        <f t="shared" si="11"/>
        <v>0</v>
      </c>
      <c r="BF39" s="27">
        <f t="shared" si="12"/>
        <v>0</v>
      </c>
      <c r="BG39" s="28" t="e">
        <f t="shared" si="6"/>
        <v>#REF!</v>
      </c>
      <c r="BH39" s="21">
        <f t="shared" si="7"/>
        <v>0</v>
      </c>
      <c r="BI39" s="59" t="e">
        <f t="shared" si="8"/>
        <v>#REF!</v>
      </c>
      <c r="BK39" s="42">
        <v>31</v>
      </c>
      <c r="BL39" s="17" t="e">
        <f t="shared" si="9"/>
        <v>#REF!</v>
      </c>
      <c r="BM39" s="53" t="e">
        <f t="shared" si="13"/>
        <v>#REF!</v>
      </c>
      <c r="BN39" s="53" t="e">
        <f t="shared" si="13"/>
        <v>#REF!</v>
      </c>
    </row>
    <row r="40" spans="2:66" ht="12.75" customHeight="1">
      <c r="B40" s="71" t="e">
        <f t="shared" si="0"/>
        <v>#REF!</v>
      </c>
      <c r="C40" s="16" t="e">
        <f t="shared" si="1"/>
        <v>#REF!</v>
      </c>
      <c r="D40" s="14" t="e">
        <f ca="1">OFFSET(#REF!,$BK40,0)</f>
        <v>#REF!</v>
      </c>
      <c r="E40" s="14" t="e">
        <f ca="1">IF(OFFSET(#REF!,$BK40,0)="","",(OFFSET(#REF!,$BK40,0)))</f>
        <v>#REF!</v>
      </c>
      <c r="F40" s="14" t="e">
        <f ca="1">OFFSET(#REF!,$BK40,0)</f>
        <v>#REF!</v>
      </c>
      <c r="G40" s="14" t="e">
        <f ca="1">OFFSET(#REF!,$BK40,0)</f>
        <v>#REF!</v>
      </c>
      <c r="H40" s="14">
        <f>IF(OR(BF40=0,ISERROR(MATCH(G40,#REF!,0))),"",MATCH(G40,#REF!,0)-1)</f>
      </c>
      <c r="I40" s="54">
        <f ca="1">IF(H40="","",OFFSET(#REF!,H40,0))</f>
      </c>
      <c r="J40" s="61"/>
      <c r="K40" s="61"/>
      <c r="L40" s="61"/>
      <c r="M40" s="29" t="e">
        <f t="shared" si="2"/>
        <v>#REF!</v>
      </c>
      <c r="N40" s="29">
        <f t="shared" si="3"/>
        <v>0</v>
      </c>
      <c r="O40" s="29">
        <f t="shared" si="4"/>
        <v>0</v>
      </c>
      <c r="P40" s="26" t="e">
        <f t="shared" si="5"/>
        <v>#REF!</v>
      </c>
      <c r="Q40" s="2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7"/>
      <c r="AR40" s="65"/>
      <c r="AS40" s="65"/>
      <c r="AT40" s="65"/>
      <c r="AU40" s="65"/>
      <c r="AV40" s="65"/>
      <c r="AW40" s="65"/>
      <c r="AX40" s="68"/>
      <c r="AY40" s="69"/>
      <c r="AZ40" s="69"/>
      <c r="BA40" s="69"/>
      <c r="BB40" s="69"/>
      <c r="BC40" s="69"/>
      <c r="BD40" s="69"/>
      <c r="BE40" s="72">
        <f t="shared" si="11"/>
        <v>0</v>
      </c>
      <c r="BF40" s="27">
        <f t="shared" si="12"/>
        <v>0</v>
      </c>
      <c r="BG40" s="28" t="e">
        <f t="shared" si="6"/>
        <v>#REF!</v>
      </c>
      <c r="BH40" s="21">
        <f t="shared" si="7"/>
        <v>0</v>
      </c>
      <c r="BI40" s="59" t="e">
        <f t="shared" si="8"/>
        <v>#REF!</v>
      </c>
      <c r="BK40" s="42">
        <v>32</v>
      </c>
      <c r="BL40" s="17" t="e">
        <f t="shared" si="9"/>
        <v>#REF!</v>
      </c>
      <c r="BM40" s="53" t="e">
        <f t="shared" si="13"/>
        <v>#REF!</v>
      </c>
      <c r="BN40" s="53" t="e">
        <f t="shared" si="13"/>
        <v>#REF!</v>
      </c>
    </row>
    <row r="41" spans="2:66" ht="12.75">
      <c r="B41" s="71" t="e">
        <f aca="true" t="shared" si="14" ref="B41:B58">RANK(BL41,$BL$9:$BL$63)</f>
        <v>#REF!</v>
      </c>
      <c r="C41" s="16" t="e">
        <f aca="true" t="shared" si="15" ref="C41:C58">RANK(BL41,IF($F41="O",$BM$9:$BM$63,$BN$9:$BN$63))</f>
        <v>#REF!</v>
      </c>
      <c r="D41" s="14" t="e">
        <f ca="1">OFFSET(#REF!,$BK41,0)</f>
        <v>#REF!</v>
      </c>
      <c r="E41" s="14" t="e">
        <f ca="1">IF(OFFSET(#REF!,$BK41,0)="","",(OFFSET(#REF!,$BK41,0)))</f>
        <v>#REF!</v>
      </c>
      <c r="F41" s="14" t="e">
        <f ca="1">OFFSET(#REF!,$BK41,0)</f>
        <v>#REF!</v>
      </c>
      <c r="G41" s="14" t="e">
        <f ca="1">OFFSET(#REF!,$BK41,0)</f>
        <v>#REF!</v>
      </c>
      <c r="H41" s="14">
        <f>IF(OR(BF41=0,ISERROR(MATCH(G41,#REF!,0))),"",MATCH(G41,#REF!,0)-1)</f>
      </c>
      <c r="I41" s="54">
        <f ca="1">IF(H41="","",OFFSET(#REF!,H41,0))</f>
      </c>
      <c r="J41" s="61"/>
      <c r="K41" s="61"/>
      <c r="L41" s="61"/>
      <c r="M41" s="29" t="e">
        <f aca="true" t="shared" si="16" ref="M41:M57">IF(F41="O",Trail_4_O,Trail_4_P)</f>
        <v>#REF!</v>
      </c>
      <c r="N41" s="29">
        <f aca="true" t="shared" si="17" ref="N41:N57">+K41-J41</f>
        <v>0</v>
      </c>
      <c r="O41" s="29">
        <f aca="true" t="shared" si="18" ref="O41:O57">+L41</f>
        <v>0</v>
      </c>
      <c r="P41" s="26" t="e">
        <f aca="true" t="shared" si="19" ref="P41:P57">IF(N41*60+O41&gt;M41*60,INT((N41*60+O41-M41*60+299)/300),0)</f>
        <v>#REF!</v>
      </c>
      <c r="Q41" s="2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7"/>
      <c r="AR41" s="65"/>
      <c r="AS41" s="65"/>
      <c r="AT41" s="65"/>
      <c r="AU41" s="65"/>
      <c r="AV41" s="65"/>
      <c r="AW41" s="65"/>
      <c r="AX41" s="68"/>
      <c r="AY41" s="69"/>
      <c r="AZ41" s="69"/>
      <c r="BA41" s="69"/>
      <c r="BB41" s="69"/>
      <c r="BC41" s="69"/>
      <c r="BD41" s="69"/>
      <c r="BE41" s="72">
        <f aca="true" t="shared" si="20" ref="BE41:BE57">SUM(AY41:BD41)</f>
        <v>0</v>
      </c>
      <c r="BF41" s="27">
        <f t="shared" si="12"/>
        <v>0</v>
      </c>
      <c r="BG41" s="28" t="e">
        <f aca="true" t="shared" si="21" ref="BG41:BG57">+BF41-P41</f>
        <v>#REF!</v>
      </c>
      <c r="BH41" s="21">
        <f aca="true" t="shared" si="22" ref="BH41:BH57">IF($AR$7=$AR41,AY41,IF(ISBLANK($AR41),120,AY41+60))+IF($AS$7=$AS41,AZ41,IF(ISBLANK($AS41),120,AZ41+60))+IF($AT$7=$AT41,BA41,IF(ISBLANK($AT41),120,BA41+60))+IF($AU$7=$AU41,BB41,IF(ISBLANK($AU41),120,BB41+60))+IF($AV$7="",0,IF($AV$7=$AV41,BC41,IF(ISBLANK($AV41),120,BC41+60)))+IF($AW$7="",0,IF($AW$7=$AW41,BD41,IF(ISBLANK($AW41),120,BD41+60)))</f>
        <v>0</v>
      </c>
      <c r="BI41" s="59" t="e">
        <f aca="true" t="shared" si="23" ref="BI41:BI57">BL41*$I$6/$BL$6</f>
        <v>#REF!</v>
      </c>
      <c r="BK41" s="42">
        <v>33</v>
      </c>
      <c r="BL41" s="17" t="e">
        <f aca="true" t="shared" si="24" ref="BL41:BL57">IF(G41="",0,BG41+($BL$4*120-BH41)/($BL$4*120))</f>
        <v>#REF!</v>
      </c>
      <c r="BM41" s="53" t="e">
        <f t="shared" si="13"/>
        <v>#REF!</v>
      </c>
      <c r="BN41" s="53" t="e">
        <f t="shared" si="13"/>
        <v>#REF!</v>
      </c>
    </row>
    <row r="42" spans="2:66" ht="12.75">
      <c r="B42" s="71" t="e">
        <f t="shared" si="14"/>
        <v>#REF!</v>
      </c>
      <c r="C42" s="16" t="e">
        <f t="shared" si="15"/>
        <v>#REF!</v>
      </c>
      <c r="D42" s="14" t="e">
        <f ca="1">OFFSET(#REF!,$BK42,0)</f>
        <v>#REF!</v>
      </c>
      <c r="E42" s="14" t="e">
        <f ca="1">IF(OFFSET(#REF!,$BK42,0)="","",(OFFSET(#REF!,$BK42,0)))</f>
        <v>#REF!</v>
      </c>
      <c r="F42" s="14" t="e">
        <f ca="1">OFFSET(#REF!,$BK42,0)</f>
        <v>#REF!</v>
      </c>
      <c r="G42" s="14" t="e">
        <f ca="1">OFFSET(#REF!,$BK42,0)</f>
        <v>#REF!</v>
      </c>
      <c r="H42" s="14">
        <f>IF(OR(BF42=0,ISERROR(MATCH(G42,#REF!,0))),"",MATCH(G42,#REF!,0)-1)</f>
      </c>
      <c r="I42" s="54">
        <f ca="1">IF(H42="","",OFFSET(#REF!,H42,0))</f>
      </c>
      <c r="J42" s="61"/>
      <c r="K42" s="61"/>
      <c r="L42" s="61"/>
      <c r="M42" s="29" t="e">
        <f t="shared" si="16"/>
        <v>#REF!</v>
      </c>
      <c r="N42" s="29">
        <f t="shared" si="17"/>
        <v>0</v>
      </c>
      <c r="O42" s="29">
        <f t="shared" si="18"/>
        <v>0</v>
      </c>
      <c r="P42" s="26" t="e">
        <f t="shared" si="19"/>
        <v>#REF!</v>
      </c>
      <c r="Q42" s="2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7"/>
      <c r="AR42" s="65"/>
      <c r="AS42" s="65"/>
      <c r="AT42" s="65"/>
      <c r="AU42" s="65"/>
      <c r="AV42" s="65"/>
      <c r="AW42" s="65"/>
      <c r="AX42" s="68"/>
      <c r="AY42" s="69"/>
      <c r="AZ42" s="69"/>
      <c r="BA42" s="69"/>
      <c r="BB42" s="69"/>
      <c r="BC42" s="69"/>
      <c r="BD42" s="69"/>
      <c r="BE42" s="72">
        <f t="shared" si="20"/>
        <v>0</v>
      </c>
      <c r="BF42" s="27">
        <f t="shared" si="12"/>
        <v>0</v>
      </c>
      <c r="BG42" s="28" t="e">
        <f t="shared" si="21"/>
        <v>#REF!</v>
      </c>
      <c r="BH42" s="21">
        <f t="shared" si="22"/>
        <v>0</v>
      </c>
      <c r="BI42" s="59" t="e">
        <f t="shared" si="23"/>
        <v>#REF!</v>
      </c>
      <c r="BK42" s="42">
        <v>34</v>
      </c>
      <c r="BL42" s="17" t="e">
        <f t="shared" si="24"/>
        <v>#REF!</v>
      </c>
      <c r="BM42" s="53" t="e">
        <f t="shared" si="13"/>
        <v>#REF!</v>
      </c>
      <c r="BN42" s="53" t="e">
        <f t="shared" si="13"/>
        <v>#REF!</v>
      </c>
    </row>
    <row r="43" spans="2:66" ht="12.75">
      <c r="B43" s="71" t="e">
        <f t="shared" si="14"/>
        <v>#REF!</v>
      </c>
      <c r="C43" s="16" t="e">
        <f t="shared" si="15"/>
        <v>#REF!</v>
      </c>
      <c r="D43" s="14" t="e">
        <f ca="1">OFFSET(#REF!,$BK43,0)</f>
        <v>#REF!</v>
      </c>
      <c r="E43" s="14" t="e">
        <f ca="1">IF(OFFSET(#REF!,$BK43,0)="","",(OFFSET(#REF!,$BK43,0)))</f>
        <v>#REF!</v>
      </c>
      <c r="F43" s="14" t="e">
        <f ca="1">OFFSET(#REF!,$BK43,0)</f>
        <v>#REF!</v>
      </c>
      <c r="G43" s="14" t="e">
        <f ca="1">OFFSET(#REF!,$BK43,0)</f>
        <v>#REF!</v>
      </c>
      <c r="H43" s="14">
        <f>IF(OR(BF43=0,ISERROR(MATCH(G43,#REF!,0))),"",MATCH(G43,#REF!,0)-1)</f>
      </c>
      <c r="I43" s="54">
        <f ca="1">IF(H43="","",OFFSET(#REF!,H43,0))</f>
      </c>
      <c r="J43" s="61"/>
      <c r="K43" s="61"/>
      <c r="L43" s="61"/>
      <c r="M43" s="29" t="e">
        <f t="shared" si="16"/>
        <v>#REF!</v>
      </c>
      <c r="N43" s="29">
        <f t="shared" si="17"/>
        <v>0</v>
      </c>
      <c r="O43" s="29">
        <f t="shared" si="18"/>
        <v>0</v>
      </c>
      <c r="P43" s="26" t="e">
        <f t="shared" si="19"/>
        <v>#REF!</v>
      </c>
      <c r="Q43" s="2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7"/>
      <c r="AR43" s="65"/>
      <c r="AS43" s="65"/>
      <c r="AT43" s="65"/>
      <c r="AU43" s="65"/>
      <c r="AV43" s="65"/>
      <c r="AW43" s="65"/>
      <c r="AX43" s="68"/>
      <c r="AY43" s="69"/>
      <c r="AZ43" s="69"/>
      <c r="BA43" s="69"/>
      <c r="BB43" s="69"/>
      <c r="BC43" s="69"/>
      <c r="BD43" s="69"/>
      <c r="BE43" s="72">
        <f t="shared" si="20"/>
        <v>0</v>
      </c>
      <c r="BF43" s="27">
        <f t="shared" si="12"/>
        <v>0</v>
      </c>
      <c r="BG43" s="28" t="e">
        <f t="shared" si="21"/>
        <v>#REF!</v>
      </c>
      <c r="BH43" s="21">
        <f t="shared" si="22"/>
        <v>0</v>
      </c>
      <c r="BI43" s="59" t="e">
        <f t="shared" si="23"/>
        <v>#REF!</v>
      </c>
      <c r="BK43" s="42">
        <v>35</v>
      </c>
      <c r="BL43" s="17" t="e">
        <f t="shared" si="24"/>
        <v>#REF!</v>
      </c>
      <c r="BM43" s="53" t="e">
        <f t="shared" si="13"/>
        <v>#REF!</v>
      </c>
      <c r="BN43" s="53" t="e">
        <f t="shared" si="13"/>
        <v>#REF!</v>
      </c>
    </row>
    <row r="44" spans="2:66" ht="12.75">
      <c r="B44" s="71" t="e">
        <f t="shared" si="14"/>
        <v>#REF!</v>
      </c>
      <c r="C44" s="16" t="e">
        <f t="shared" si="15"/>
        <v>#REF!</v>
      </c>
      <c r="D44" s="14" t="e">
        <f ca="1">OFFSET(#REF!,$BK44,0)</f>
        <v>#REF!</v>
      </c>
      <c r="E44" s="14" t="e">
        <f ca="1">IF(OFFSET(#REF!,$BK44,0)="","",(OFFSET(#REF!,$BK44,0)))</f>
        <v>#REF!</v>
      </c>
      <c r="F44" s="14" t="e">
        <f ca="1">OFFSET(#REF!,$BK44,0)</f>
        <v>#REF!</v>
      </c>
      <c r="G44" s="14" t="e">
        <f ca="1">OFFSET(#REF!,$BK44,0)</f>
        <v>#REF!</v>
      </c>
      <c r="H44" s="14">
        <f>IF(OR(BF44=0,ISERROR(MATCH(G44,#REF!,0))),"",MATCH(G44,#REF!,0)-1)</f>
      </c>
      <c r="I44" s="54">
        <f ca="1">IF(H44="","",OFFSET(#REF!,H44,0))</f>
      </c>
      <c r="J44" s="61"/>
      <c r="K44" s="61"/>
      <c r="L44" s="61"/>
      <c r="M44" s="29" t="e">
        <f t="shared" si="16"/>
        <v>#REF!</v>
      </c>
      <c r="N44" s="29">
        <f t="shared" si="17"/>
        <v>0</v>
      </c>
      <c r="O44" s="29">
        <f t="shared" si="18"/>
        <v>0</v>
      </c>
      <c r="P44" s="26" t="e">
        <f t="shared" si="19"/>
        <v>#REF!</v>
      </c>
      <c r="Q44" s="2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7"/>
      <c r="AR44" s="65"/>
      <c r="AS44" s="65"/>
      <c r="AT44" s="65"/>
      <c r="AU44" s="65"/>
      <c r="AV44" s="65"/>
      <c r="AW44" s="65"/>
      <c r="AX44" s="68"/>
      <c r="AY44" s="69"/>
      <c r="AZ44" s="69"/>
      <c r="BA44" s="69"/>
      <c r="BB44" s="69"/>
      <c r="BC44" s="69"/>
      <c r="BD44" s="69"/>
      <c r="BE44" s="72">
        <f t="shared" si="20"/>
        <v>0</v>
      </c>
      <c r="BF44" s="27">
        <f t="shared" si="12"/>
        <v>0</v>
      </c>
      <c r="BG44" s="28" t="e">
        <f t="shared" si="21"/>
        <v>#REF!</v>
      </c>
      <c r="BH44" s="21">
        <f t="shared" si="22"/>
        <v>0</v>
      </c>
      <c r="BI44" s="59" t="e">
        <f t="shared" si="23"/>
        <v>#REF!</v>
      </c>
      <c r="BK44" s="42">
        <v>36</v>
      </c>
      <c r="BL44" s="17" t="e">
        <f t="shared" si="24"/>
        <v>#REF!</v>
      </c>
      <c r="BM44" s="53" t="e">
        <f t="shared" si="13"/>
        <v>#REF!</v>
      </c>
      <c r="BN44" s="53" t="e">
        <f t="shared" si="13"/>
        <v>#REF!</v>
      </c>
    </row>
    <row r="45" spans="2:66" ht="12.75">
      <c r="B45" s="71" t="e">
        <f t="shared" si="14"/>
        <v>#REF!</v>
      </c>
      <c r="C45" s="16" t="e">
        <f t="shared" si="15"/>
        <v>#REF!</v>
      </c>
      <c r="D45" s="14" t="e">
        <f ca="1">OFFSET(#REF!,$BK45,0)</f>
        <v>#REF!</v>
      </c>
      <c r="E45" s="14" t="e">
        <f ca="1">IF(OFFSET(#REF!,$BK45,0)="","",(OFFSET(#REF!,$BK45,0)))</f>
        <v>#REF!</v>
      </c>
      <c r="F45" s="14" t="e">
        <f ca="1">OFFSET(#REF!,$BK45,0)</f>
        <v>#REF!</v>
      </c>
      <c r="G45" s="14" t="e">
        <f ca="1">OFFSET(#REF!,$BK45,0)</f>
        <v>#REF!</v>
      </c>
      <c r="H45" s="14">
        <f>IF(OR(BF45=0,ISERROR(MATCH(G45,#REF!,0))),"",MATCH(G45,#REF!,0)-1)</f>
      </c>
      <c r="I45" s="54">
        <f ca="1">IF(H45="","",OFFSET(#REF!,H45,0))</f>
      </c>
      <c r="J45" s="61"/>
      <c r="K45" s="61"/>
      <c r="L45" s="61"/>
      <c r="M45" s="29" t="e">
        <f t="shared" si="16"/>
        <v>#REF!</v>
      </c>
      <c r="N45" s="29">
        <f t="shared" si="17"/>
        <v>0</v>
      </c>
      <c r="O45" s="29">
        <f t="shared" si="18"/>
        <v>0</v>
      </c>
      <c r="P45" s="26" t="e">
        <f t="shared" si="19"/>
        <v>#REF!</v>
      </c>
      <c r="Q45" s="2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7"/>
      <c r="AR45" s="65"/>
      <c r="AS45" s="65"/>
      <c r="AT45" s="65"/>
      <c r="AU45" s="65"/>
      <c r="AV45" s="65"/>
      <c r="AW45" s="65"/>
      <c r="AX45" s="68"/>
      <c r="AY45" s="69"/>
      <c r="AZ45" s="69"/>
      <c r="BA45" s="69"/>
      <c r="BB45" s="69"/>
      <c r="BC45" s="69"/>
      <c r="BD45" s="69"/>
      <c r="BE45" s="72">
        <f t="shared" si="20"/>
        <v>0</v>
      </c>
      <c r="BF45" s="27">
        <f t="shared" si="12"/>
        <v>0</v>
      </c>
      <c r="BG45" s="28" t="e">
        <f t="shared" si="21"/>
        <v>#REF!</v>
      </c>
      <c r="BH45" s="21">
        <f t="shared" si="22"/>
        <v>0</v>
      </c>
      <c r="BI45" s="59" t="e">
        <f t="shared" si="23"/>
        <v>#REF!</v>
      </c>
      <c r="BK45" s="42">
        <v>37</v>
      </c>
      <c r="BL45" s="17" t="e">
        <f t="shared" si="24"/>
        <v>#REF!</v>
      </c>
      <c r="BM45" s="53" t="e">
        <f t="shared" si="13"/>
        <v>#REF!</v>
      </c>
      <c r="BN45" s="53" t="e">
        <f t="shared" si="13"/>
        <v>#REF!</v>
      </c>
    </row>
    <row r="46" spans="2:66" ht="12.75">
      <c r="B46" s="71" t="e">
        <f t="shared" si="14"/>
        <v>#REF!</v>
      </c>
      <c r="C46" s="16" t="e">
        <f t="shared" si="15"/>
        <v>#REF!</v>
      </c>
      <c r="D46" s="14" t="e">
        <f ca="1">OFFSET(#REF!,$BK46,0)</f>
        <v>#REF!</v>
      </c>
      <c r="E46" s="14" t="e">
        <f ca="1">IF(OFFSET(#REF!,$BK46,0)="","",(OFFSET(#REF!,$BK46,0)))</f>
        <v>#REF!</v>
      </c>
      <c r="F46" s="14" t="e">
        <f ca="1">OFFSET(#REF!,$BK46,0)</f>
        <v>#REF!</v>
      </c>
      <c r="G46" s="14" t="e">
        <f ca="1">OFFSET(#REF!,$BK46,0)</f>
        <v>#REF!</v>
      </c>
      <c r="H46" s="14">
        <f>IF(OR(BF46=0,ISERROR(MATCH(G46,#REF!,0))),"",MATCH(G46,#REF!,0)-1)</f>
      </c>
      <c r="I46" s="54">
        <f ca="1">IF(H46="","",OFFSET(#REF!,H46,0))</f>
      </c>
      <c r="J46" s="61"/>
      <c r="K46" s="61"/>
      <c r="L46" s="61"/>
      <c r="M46" s="29" t="e">
        <f t="shared" si="16"/>
        <v>#REF!</v>
      </c>
      <c r="N46" s="29">
        <f t="shared" si="17"/>
        <v>0</v>
      </c>
      <c r="O46" s="29">
        <f t="shared" si="18"/>
        <v>0</v>
      </c>
      <c r="P46" s="26" t="e">
        <f t="shared" si="19"/>
        <v>#REF!</v>
      </c>
      <c r="Q46" s="2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7"/>
      <c r="AR46" s="65"/>
      <c r="AS46" s="65"/>
      <c r="AT46" s="65"/>
      <c r="AU46" s="65"/>
      <c r="AV46" s="65"/>
      <c r="AW46" s="65"/>
      <c r="AX46" s="68"/>
      <c r="AY46" s="69"/>
      <c r="AZ46" s="69"/>
      <c r="BA46" s="69"/>
      <c r="BB46" s="69"/>
      <c r="BC46" s="69"/>
      <c r="BD46" s="69"/>
      <c r="BE46" s="72">
        <f t="shared" si="20"/>
        <v>0</v>
      </c>
      <c r="BF46" s="27">
        <f t="shared" si="12"/>
        <v>0</v>
      </c>
      <c r="BG46" s="28" t="e">
        <f t="shared" si="21"/>
        <v>#REF!</v>
      </c>
      <c r="BH46" s="21">
        <f t="shared" si="22"/>
        <v>0</v>
      </c>
      <c r="BI46" s="59" t="e">
        <f t="shared" si="23"/>
        <v>#REF!</v>
      </c>
      <c r="BK46" s="42">
        <v>38</v>
      </c>
      <c r="BL46" s="17" t="e">
        <f t="shared" si="24"/>
        <v>#REF!</v>
      </c>
      <c r="BM46" s="53" t="e">
        <f t="shared" si="13"/>
        <v>#REF!</v>
      </c>
      <c r="BN46" s="53" t="e">
        <f t="shared" si="13"/>
        <v>#REF!</v>
      </c>
    </row>
    <row r="47" spans="2:66" ht="12.75">
      <c r="B47" s="71" t="e">
        <f t="shared" si="14"/>
        <v>#REF!</v>
      </c>
      <c r="C47" s="16" t="e">
        <f t="shared" si="15"/>
        <v>#REF!</v>
      </c>
      <c r="D47" s="14" t="e">
        <f ca="1">OFFSET(#REF!,$BK47,0)</f>
        <v>#REF!</v>
      </c>
      <c r="E47" s="14" t="e">
        <f ca="1">IF(OFFSET(#REF!,$BK47,0)="","",(OFFSET(#REF!,$BK47,0)))</f>
        <v>#REF!</v>
      </c>
      <c r="F47" s="14" t="e">
        <f ca="1">OFFSET(#REF!,$BK47,0)</f>
        <v>#REF!</v>
      </c>
      <c r="G47" s="14" t="e">
        <f ca="1">OFFSET(#REF!,$BK47,0)</f>
        <v>#REF!</v>
      </c>
      <c r="H47" s="14">
        <f>IF(OR(BF47=0,ISERROR(MATCH(G47,#REF!,0))),"",MATCH(G47,#REF!,0)-1)</f>
      </c>
      <c r="I47" s="54">
        <f ca="1">IF(H47="","",OFFSET(#REF!,H47,0))</f>
      </c>
      <c r="J47" s="61"/>
      <c r="K47" s="61"/>
      <c r="L47" s="61"/>
      <c r="M47" s="29" t="e">
        <f t="shared" si="16"/>
        <v>#REF!</v>
      </c>
      <c r="N47" s="29">
        <f t="shared" si="17"/>
        <v>0</v>
      </c>
      <c r="O47" s="29">
        <f t="shared" si="18"/>
        <v>0</v>
      </c>
      <c r="P47" s="26" t="e">
        <f t="shared" si="19"/>
        <v>#REF!</v>
      </c>
      <c r="Q47" s="2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7"/>
      <c r="AR47" s="65"/>
      <c r="AS47" s="65"/>
      <c r="AT47" s="65"/>
      <c r="AU47" s="65"/>
      <c r="AV47" s="65"/>
      <c r="AW47" s="65"/>
      <c r="AX47" s="68"/>
      <c r="AY47" s="69"/>
      <c r="AZ47" s="69"/>
      <c r="BA47" s="69"/>
      <c r="BB47" s="69"/>
      <c r="BC47" s="69"/>
      <c r="BD47" s="69"/>
      <c r="BE47" s="72">
        <f t="shared" si="20"/>
        <v>0</v>
      </c>
      <c r="BF47" s="27">
        <f t="shared" si="12"/>
        <v>0</v>
      </c>
      <c r="BG47" s="28" t="e">
        <f t="shared" si="21"/>
        <v>#REF!</v>
      </c>
      <c r="BH47" s="21">
        <f t="shared" si="22"/>
        <v>0</v>
      </c>
      <c r="BI47" s="59" t="e">
        <f t="shared" si="23"/>
        <v>#REF!</v>
      </c>
      <c r="BK47" s="42">
        <v>39</v>
      </c>
      <c r="BL47" s="17" t="e">
        <f t="shared" si="24"/>
        <v>#REF!</v>
      </c>
      <c r="BM47" s="53" t="e">
        <f t="shared" si="13"/>
        <v>#REF!</v>
      </c>
      <c r="BN47" s="53" t="e">
        <f t="shared" si="13"/>
        <v>#REF!</v>
      </c>
    </row>
    <row r="48" spans="2:66" ht="12.75">
      <c r="B48" s="71" t="e">
        <f t="shared" si="14"/>
        <v>#REF!</v>
      </c>
      <c r="C48" s="16" t="e">
        <f t="shared" si="15"/>
        <v>#REF!</v>
      </c>
      <c r="D48" s="14" t="e">
        <f ca="1">OFFSET(#REF!,$BK48,0)</f>
        <v>#REF!</v>
      </c>
      <c r="E48" s="14" t="e">
        <f ca="1">IF(OFFSET(#REF!,$BK48,0)="","",(OFFSET(#REF!,$BK48,0)))</f>
        <v>#REF!</v>
      </c>
      <c r="F48" s="14" t="e">
        <f ca="1">OFFSET(#REF!,$BK48,0)</f>
        <v>#REF!</v>
      </c>
      <c r="G48" s="14" t="e">
        <f ca="1">OFFSET(#REF!,$BK48,0)</f>
        <v>#REF!</v>
      </c>
      <c r="H48" s="14">
        <f>IF(OR(BF48=0,ISERROR(MATCH(G48,#REF!,0))),"",MATCH(G48,#REF!,0)-1)</f>
      </c>
      <c r="I48" s="54">
        <f ca="1">IF(H48="","",OFFSET(#REF!,H48,0))</f>
      </c>
      <c r="J48" s="61"/>
      <c r="K48" s="61"/>
      <c r="L48" s="61"/>
      <c r="M48" s="29" t="e">
        <f t="shared" si="16"/>
        <v>#REF!</v>
      </c>
      <c r="N48" s="29">
        <f t="shared" si="17"/>
        <v>0</v>
      </c>
      <c r="O48" s="29">
        <f t="shared" si="18"/>
        <v>0</v>
      </c>
      <c r="P48" s="26" t="e">
        <f t="shared" si="19"/>
        <v>#REF!</v>
      </c>
      <c r="Q48" s="22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7"/>
      <c r="AR48" s="65"/>
      <c r="AS48" s="65"/>
      <c r="AT48" s="65"/>
      <c r="AU48" s="65"/>
      <c r="AV48" s="65"/>
      <c r="AW48" s="65"/>
      <c r="AX48" s="68"/>
      <c r="AY48" s="69"/>
      <c r="AZ48" s="69"/>
      <c r="BA48" s="69"/>
      <c r="BB48" s="69"/>
      <c r="BC48" s="69"/>
      <c r="BD48" s="69"/>
      <c r="BE48" s="72">
        <f t="shared" si="20"/>
        <v>0</v>
      </c>
      <c r="BF48" s="27">
        <f t="shared" si="12"/>
        <v>0</v>
      </c>
      <c r="BG48" s="28" t="e">
        <f t="shared" si="21"/>
        <v>#REF!</v>
      </c>
      <c r="BH48" s="21">
        <f t="shared" si="22"/>
        <v>0</v>
      </c>
      <c r="BI48" s="59" t="e">
        <f t="shared" si="23"/>
        <v>#REF!</v>
      </c>
      <c r="BK48" s="42">
        <v>40</v>
      </c>
      <c r="BL48" s="17" t="e">
        <f t="shared" si="24"/>
        <v>#REF!</v>
      </c>
      <c r="BM48" s="53" t="e">
        <f t="shared" si="13"/>
        <v>#REF!</v>
      </c>
      <c r="BN48" s="53" t="e">
        <f t="shared" si="13"/>
        <v>#REF!</v>
      </c>
    </row>
    <row r="49" spans="2:66" ht="12.75">
      <c r="B49" s="71" t="e">
        <f t="shared" si="14"/>
        <v>#REF!</v>
      </c>
      <c r="C49" s="16" t="e">
        <f t="shared" si="15"/>
        <v>#REF!</v>
      </c>
      <c r="D49" s="14" t="e">
        <f ca="1">OFFSET(#REF!,$BK49,0)</f>
        <v>#REF!</v>
      </c>
      <c r="E49" s="14" t="e">
        <f ca="1">IF(OFFSET(#REF!,$BK49,0)="","",(OFFSET(#REF!,$BK49,0)))</f>
        <v>#REF!</v>
      </c>
      <c r="F49" s="14" t="e">
        <f ca="1">OFFSET(#REF!,$BK49,0)</f>
        <v>#REF!</v>
      </c>
      <c r="G49" s="14" t="e">
        <f ca="1">OFFSET(#REF!,$BK49,0)</f>
        <v>#REF!</v>
      </c>
      <c r="H49" s="14">
        <f>IF(OR(BF49=0,ISERROR(MATCH(G49,#REF!,0))),"",MATCH(G49,#REF!,0)-1)</f>
      </c>
      <c r="I49" s="54">
        <f ca="1">IF(H49="","",OFFSET(#REF!,H49,0))</f>
      </c>
      <c r="J49" s="61"/>
      <c r="K49" s="61"/>
      <c r="L49" s="61"/>
      <c r="M49" s="29" t="e">
        <f t="shared" si="16"/>
        <v>#REF!</v>
      </c>
      <c r="N49" s="29">
        <f t="shared" si="17"/>
        <v>0</v>
      </c>
      <c r="O49" s="29">
        <f t="shared" si="18"/>
        <v>0</v>
      </c>
      <c r="P49" s="26" t="e">
        <f t="shared" si="19"/>
        <v>#REF!</v>
      </c>
      <c r="Q49" s="22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7"/>
      <c r="AR49" s="65"/>
      <c r="AS49" s="65"/>
      <c r="AT49" s="65"/>
      <c r="AU49" s="65"/>
      <c r="AV49" s="65"/>
      <c r="AW49" s="65"/>
      <c r="AX49" s="68"/>
      <c r="AY49" s="69"/>
      <c r="AZ49" s="69"/>
      <c r="BA49" s="69"/>
      <c r="BB49" s="69"/>
      <c r="BC49" s="69"/>
      <c r="BD49" s="69"/>
      <c r="BE49" s="72">
        <f t="shared" si="20"/>
        <v>0</v>
      </c>
      <c r="BF49" s="27">
        <f t="shared" si="12"/>
        <v>0</v>
      </c>
      <c r="BG49" s="28" t="e">
        <f t="shared" si="21"/>
        <v>#REF!</v>
      </c>
      <c r="BH49" s="21">
        <f t="shared" si="22"/>
        <v>0</v>
      </c>
      <c r="BI49" s="59" t="e">
        <f t="shared" si="23"/>
        <v>#REF!</v>
      </c>
      <c r="BK49" s="42">
        <v>41</v>
      </c>
      <c r="BL49" s="17" t="e">
        <f t="shared" si="24"/>
        <v>#REF!</v>
      </c>
      <c r="BM49" s="53" t="e">
        <f aca="true" t="shared" si="25" ref="BM49:BN57">IF($F49=BM$8,$BL49,0)</f>
        <v>#REF!</v>
      </c>
      <c r="BN49" s="53" t="e">
        <f t="shared" si="25"/>
        <v>#REF!</v>
      </c>
    </row>
    <row r="50" spans="2:66" ht="12.75">
      <c r="B50" s="71" t="e">
        <f t="shared" si="14"/>
        <v>#REF!</v>
      </c>
      <c r="C50" s="16" t="e">
        <f t="shared" si="15"/>
        <v>#REF!</v>
      </c>
      <c r="D50" s="14" t="e">
        <f ca="1">OFFSET(#REF!,$BK50,0)</f>
        <v>#REF!</v>
      </c>
      <c r="E50" s="14" t="e">
        <f ca="1">IF(OFFSET(#REF!,$BK50,0)="","",(OFFSET(#REF!,$BK50,0)))</f>
        <v>#REF!</v>
      </c>
      <c r="F50" s="14" t="e">
        <f ca="1">OFFSET(#REF!,$BK50,0)</f>
        <v>#REF!</v>
      </c>
      <c r="G50" s="14" t="e">
        <f ca="1">OFFSET(#REF!,$BK50,0)</f>
        <v>#REF!</v>
      </c>
      <c r="H50" s="14">
        <f>IF(OR(BF50=0,ISERROR(MATCH(G50,#REF!,0))),"",MATCH(G50,#REF!,0)-1)</f>
      </c>
      <c r="I50" s="54">
        <f ca="1">IF(H50="","",OFFSET(#REF!,H50,0))</f>
      </c>
      <c r="J50" s="61"/>
      <c r="K50" s="61"/>
      <c r="L50" s="61"/>
      <c r="M50" s="29" t="e">
        <f t="shared" si="16"/>
        <v>#REF!</v>
      </c>
      <c r="N50" s="29">
        <f t="shared" si="17"/>
        <v>0</v>
      </c>
      <c r="O50" s="29">
        <f t="shared" si="18"/>
        <v>0</v>
      </c>
      <c r="P50" s="26" t="e">
        <f t="shared" si="19"/>
        <v>#REF!</v>
      </c>
      <c r="Q50" s="22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7"/>
      <c r="AR50" s="65"/>
      <c r="AS50" s="65"/>
      <c r="AT50" s="65"/>
      <c r="AU50" s="65"/>
      <c r="AV50" s="65"/>
      <c r="AW50" s="65"/>
      <c r="AX50" s="68"/>
      <c r="AY50" s="69"/>
      <c r="AZ50" s="69"/>
      <c r="BA50" s="69"/>
      <c r="BB50" s="69"/>
      <c r="BC50" s="69"/>
      <c r="BD50" s="69"/>
      <c r="BE50" s="72">
        <f t="shared" si="20"/>
        <v>0</v>
      </c>
      <c r="BF50" s="27">
        <f t="shared" si="12"/>
        <v>0</v>
      </c>
      <c r="BG50" s="28" t="e">
        <f t="shared" si="21"/>
        <v>#REF!</v>
      </c>
      <c r="BH50" s="21">
        <f t="shared" si="22"/>
        <v>0</v>
      </c>
      <c r="BI50" s="59" t="e">
        <f t="shared" si="23"/>
        <v>#REF!</v>
      </c>
      <c r="BK50" s="42">
        <v>42</v>
      </c>
      <c r="BL50" s="17" t="e">
        <f t="shared" si="24"/>
        <v>#REF!</v>
      </c>
      <c r="BM50" s="53" t="e">
        <f t="shared" si="25"/>
        <v>#REF!</v>
      </c>
      <c r="BN50" s="53" t="e">
        <f t="shared" si="25"/>
        <v>#REF!</v>
      </c>
    </row>
    <row r="51" spans="2:66" ht="12.75">
      <c r="B51" s="71" t="e">
        <f t="shared" si="14"/>
        <v>#REF!</v>
      </c>
      <c r="C51" s="16" t="e">
        <f t="shared" si="15"/>
        <v>#REF!</v>
      </c>
      <c r="D51" s="14" t="e">
        <f ca="1">OFFSET(#REF!,$BK51,0)</f>
        <v>#REF!</v>
      </c>
      <c r="E51" s="14" t="e">
        <f ca="1">IF(OFFSET(#REF!,$BK51,0)="","",(OFFSET(#REF!,$BK51,0)))</f>
        <v>#REF!</v>
      </c>
      <c r="F51" s="14" t="e">
        <f ca="1">OFFSET(#REF!,$BK51,0)</f>
        <v>#REF!</v>
      </c>
      <c r="G51" s="14" t="e">
        <f ca="1">OFFSET(#REF!,$BK51,0)</f>
        <v>#REF!</v>
      </c>
      <c r="H51" s="14">
        <f>IF(OR(BF51=0,ISERROR(MATCH(G51,#REF!,0))),"",MATCH(G51,#REF!,0)-1)</f>
      </c>
      <c r="I51" s="54">
        <f ca="1">IF(H51="","",OFFSET(#REF!,H51,0))</f>
      </c>
      <c r="J51" s="61"/>
      <c r="K51" s="61"/>
      <c r="L51" s="61"/>
      <c r="M51" s="29" t="e">
        <f t="shared" si="16"/>
        <v>#REF!</v>
      </c>
      <c r="N51" s="29">
        <f t="shared" si="17"/>
        <v>0</v>
      </c>
      <c r="O51" s="29">
        <f t="shared" si="18"/>
        <v>0</v>
      </c>
      <c r="P51" s="26" t="e">
        <f t="shared" si="19"/>
        <v>#REF!</v>
      </c>
      <c r="Q51" s="22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7"/>
      <c r="AR51" s="65"/>
      <c r="AS51" s="65"/>
      <c r="AT51" s="65"/>
      <c r="AU51" s="65"/>
      <c r="AV51" s="65"/>
      <c r="AW51" s="65"/>
      <c r="AX51" s="68"/>
      <c r="AY51" s="69"/>
      <c r="AZ51" s="69"/>
      <c r="BA51" s="69"/>
      <c r="BB51" s="69"/>
      <c r="BC51" s="69"/>
      <c r="BD51" s="69"/>
      <c r="BE51" s="72">
        <f t="shared" si="20"/>
        <v>0</v>
      </c>
      <c r="BF51" s="27">
        <f t="shared" si="12"/>
        <v>0</v>
      </c>
      <c r="BG51" s="28" t="e">
        <f t="shared" si="21"/>
        <v>#REF!</v>
      </c>
      <c r="BH51" s="21">
        <f t="shared" si="22"/>
        <v>0</v>
      </c>
      <c r="BI51" s="59" t="e">
        <f t="shared" si="23"/>
        <v>#REF!</v>
      </c>
      <c r="BK51" s="42">
        <v>43</v>
      </c>
      <c r="BL51" s="17" t="e">
        <f t="shared" si="24"/>
        <v>#REF!</v>
      </c>
      <c r="BM51" s="53" t="e">
        <f t="shared" si="25"/>
        <v>#REF!</v>
      </c>
      <c r="BN51" s="53" t="e">
        <f t="shared" si="25"/>
        <v>#REF!</v>
      </c>
    </row>
    <row r="52" spans="2:66" ht="12.75">
      <c r="B52" s="71" t="e">
        <f t="shared" si="14"/>
        <v>#REF!</v>
      </c>
      <c r="C52" s="16" t="e">
        <f t="shared" si="15"/>
        <v>#REF!</v>
      </c>
      <c r="D52" s="14" t="e">
        <f ca="1">OFFSET(#REF!,$BK52,0)</f>
        <v>#REF!</v>
      </c>
      <c r="E52" s="14" t="e">
        <f ca="1">IF(OFFSET(#REF!,$BK52,0)="","",(OFFSET(#REF!,$BK52,0)))</f>
        <v>#REF!</v>
      </c>
      <c r="F52" s="14" t="e">
        <f ca="1">OFFSET(#REF!,$BK52,0)</f>
        <v>#REF!</v>
      </c>
      <c r="G52" s="14" t="e">
        <f ca="1">OFFSET(#REF!,$BK52,0)</f>
        <v>#REF!</v>
      </c>
      <c r="H52" s="14">
        <f>IF(OR(BF52=0,ISERROR(MATCH(G52,#REF!,0))),"",MATCH(G52,#REF!,0)-1)</f>
      </c>
      <c r="I52" s="54">
        <f ca="1">IF(H52="","",OFFSET(#REF!,H52,0))</f>
      </c>
      <c r="J52" s="61"/>
      <c r="K52" s="61"/>
      <c r="L52" s="61"/>
      <c r="M52" s="29" t="e">
        <f t="shared" si="16"/>
        <v>#REF!</v>
      </c>
      <c r="N52" s="29">
        <f t="shared" si="17"/>
        <v>0</v>
      </c>
      <c r="O52" s="29">
        <f t="shared" si="18"/>
        <v>0</v>
      </c>
      <c r="P52" s="26" t="e">
        <f t="shared" si="19"/>
        <v>#REF!</v>
      </c>
      <c r="Q52" s="22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7"/>
      <c r="AR52" s="65"/>
      <c r="AS52" s="65"/>
      <c r="AT52" s="65"/>
      <c r="AU52" s="65"/>
      <c r="AV52" s="65"/>
      <c r="AW52" s="65"/>
      <c r="AX52" s="68"/>
      <c r="AY52" s="69"/>
      <c r="AZ52" s="69"/>
      <c r="BA52" s="69"/>
      <c r="BB52" s="69"/>
      <c r="BC52" s="69"/>
      <c r="BD52" s="69"/>
      <c r="BE52" s="72">
        <f t="shared" si="20"/>
        <v>0</v>
      </c>
      <c r="BF52" s="27">
        <f t="shared" si="12"/>
        <v>0</v>
      </c>
      <c r="BG52" s="28" t="e">
        <f t="shared" si="21"/>
        <v>#REF!</v>
      </c>
      <c r="BH52" s="21">
        <f t="shared" si="22"/>
        <v>0</v>
      </c>
      <c r="BI52" s="59" t="e">
        <f t="shared" si="23"/>
        <v>#REF!</v>
      </c>
      <c r="BK52" s="42">
        <v>44</v>
      </c>
      <c r="BL52" s="17" t="e">
        <f t="shared" si="24"/>
        <v>#REF!</v>
      </c>
      <c r="BM52" s="53" t="e">
        <f t="shared" si="25"/>
        <v>#REF!</v>
      </c>
      <c r="BN52" s="53" t="e">
        <f t="shared" si="25"/>
        <v>#REF!</v>
      </c>
    </row>
    <row r="53" spans="2:66" ht="12.75">
      <c r="B53" s="71" t="e">
        <f t="shared" si="14"/>
        <v>#REF!</v>
      </c>
      <c r="C53" s="16" t="e">
        <f t="shared" si="15"/>
        <v>#REF!</v>
      </c>
      <c r="D53" s="14" t="e">
        <f ca="1">OFFSET(#REF!,$BK53,0)</f>
        <v>#REF!</v>
      </c>
      <c r="E53" s="14" t="e">
        <f ca="1">IF(OFFSET(#REF!,$BK53,0)="","",(OFFSET(#REF!,$BK53,0)))</f>
        <v>#REF!</v>
      </c>
      <c r="F53" s="14" t="e">
        <f ca="1">OFFSET(#REF!,$BK53,0)</f>
        <v>#REF!</v>
      </c>
      <c r="G53" s="14" t="e">
        <f ca="1">OFFSET(#REF!,$BK53,0)</f>
        <v>#REF!</v>
      </c>
      <c r="H53" s="14">
        <f>IF(OR(BF53=0,ISERROR(MATCH(G53,#REF!,0))),"",MATCH(G53,#REF!,0)-1)</f>
      </c>
      <c r="I53" s="54">
        <f ca="1">IF(H53="","",OFFSET(#REF!,H53,0))</f>
      </c>
      <c r="J53" s="61"/>
      <c r="K53" s="61"/>
      <c r="L53" s="61"/>
      <c r="M53" s="29" t="e">
        <f t="shared" si="16"/>
        <v>#REF!</v>
      </c>
      <c r="N53" s="29">
        <f t="shared" si="17"/>
        <v>0</v>
      </c>
      <c r="O53" s="29">
        <f t="shared" si="18"/>
        <v>0</v>
      </c>
      <c r="P53" s="26" t="e">
        <f t="shared" si="19"/>
        <v>#REF!</v>
      </c>
      <c r="Q53" s="22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7"/>
      <c r="AR53" s="65"/>
      <c r="AS53" s="65"/>
      <c r="AT53" s="65"/>
      <c r="AU53" s="65"/>
      <c r="AV53" s="65"/>
      <c r="AW53" s="65"/>
      <c r="AX53" s="68"/>
      <c r="AY53" s="69"/>
      <c r="AZ53" s="69"/>
      <c r="BA53" s="69"/>
      <c r="BB53" s="69"/>
      <c r="BC53" s="69"/>
      <c r="BD53" s="69"/>
      <c r="BE53" s="72">
        <f t="shared" si="20"/>
        <v>0</v>
      </c>
      <c r="BF53" s="27">
        <f t="shared" si="12"/>
        <v>0</v>
      </c>
      <c r="BG53" s="28" t="e">
        <f t="shared" si="21"/>
        <v>#REF!</v>
      </c>
      <c r="BH53" s="21">
        <f t="shared" si="22"/>
        <v>0</v>
      </c>
      <c r="BI53" s="59" t="e">
        <f t="shared" si="23"/>
        <v>#REF!</v>
      </c>
      <c r="BK53" s="42">
        <v>45</v>
      </c>
      <c r="BL53" s="17" t="e">
        <f t="shared" si="24"/>
        <v>#REF!</v>
      </c>
      <c r="BM53" s="53" t="e">
        <f t="shared" si="25"/>
        <v>#REF!</v>
      </c>
      <c r="BN53" s="53" t="e">
        <f t="shared" si="25"/>
        <v>#REF!</v>
      </c>
    </row>
    <row r="54" spans="2:66" ht="12.75">
      <c r="B54" s="71" t="e">
        <f t="shared" si="14"/>
        <v>#REF!</v>
      </c>
      <c r="C54" s="16" t="e">
        <f t="shared" si="15"/>
        <v>#REF!</v>
      </c>
      <c r="D54" s="14" t="e">
        <f ca="1">OFFSET(#REF!,$BK54,0)</f>
        <v>#REF!</v>
      </c>
      <c r="E54" s="14" t="e">
        <f ca="1">IF(OFFSET(#REF!,$BK54,0)="","",(OFFSET(#REF!,$BK54,0)))</f>
        <v>#REF!</v>
      </c>
      <c r="F54" s="14" t="e">
        <f ca="1">OFFSET(#REF!,$BK54,0)</f>
        <v>#REF!</v>
      </c>
      <c r="G54" s="14" t="e">
        <f ca="1">OFFSET(#REF!,$BK54,0)</f>
        <v>#REF!</v>
      </c>
      <c r="H54" s="14">
        <f>IF(OR(BF54=0,ISERROR(MATCH(G54,#REF!,0))),"",MATCH(G54,#REF!,0)-1)</f>
      </c>
      <c r="I54" s="54">
        <f ca="1">IF(H54="","",OFFSET(#REF!,H54,0))</f>
      </c>
      <c r="J54" s="61"/>
      <c r="K54" s="61"/>
      <c r="L54" s="61"/>
      <c r="M54" s="29" t="e">
        <f t="shared" si="16"/>
        <v>#REF!</v>
      </c>
      <c r="N54" s="29">
        <f t="shared" si="17"/>
        <v>0</v>
      </c>
      <c r="O54" s="29">
        <f t="shared" si="18"/>
        <v>0</v>
      </c>
      <c r="P54" s="26" t="e">
        <f t="shared" si="19"/>
        <v>#REF!</v>
      </c>
      <c r="Q54" s="22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7"/>
      <c r="AR54" s="65"/>
      <c r="AS54" s="65"/>
      <c r="AT54" s="65"/>
      <c r="AU54" s="65"/>
      <c r="AV54" s="65"/>
      <c r="AW54" s="65"/>
      <c r="AX54" s="68"/>
      <c r="AY54" s="69"/>
      <c r="AZ54" s="69"/>
      <c r="BA54" s="69"/>
      <c r="BB54" s="69"/>
      <c r="BC54" s="69"/>
      <c r="BD54" s="69"/>
      <c r="BE54" s="72">
        <f t="shared" si="20"/>
        <v>0</v>
      </c>
      <c r="BF54" s="27">
        <f t="shared" si="12"/>
        <v>0</v>
      </c>
      <c r="BG54" s="28" t="e">
        <f t="shared" si="21"/>
        <v>#REF!</v>
      </c>
      <c r="BH54" s="21">
        <f t="shared" si="22"/>
        <v>0</v>
      </c>
      <c r="BI54" s="59" t="e">
        <f t="shared" si="23"/>
        <v>#REF!</v>
      </c>
      <c r="BK54" s="42">
        <v>46</v>
      </c>
      <c r="BL54" s="17" t="e">
        <f t="shared" si="24"/>
        <v>#REF!</v>
      </c>
      <c r="BM54" s="53" t="e">
        <f t="shared" si="25"/>
        <v>#REF!</v>
      </c>
      <c r="BN54" s="53" t="e">
        <f t="shared" si="25"/>
        <v>#REF!</v>
      </c>
    </row>
    <row r="55" spans="2:66" ht="12.75">
      <c r="B55" s="71" t="e">
        <f t="shared" si="14"/>
        <v>#REF!</v>
      </c>
      <c r="C55" s="16" t="e">
        <f t="shared" si="15"/>
        <v>#REF!</v>
      </c>
      <c r="D55" s="14" t="e">
        <f ca="1">OFFSET(#REF!,$BK55,0)</f>
        <v>#REF!</v>
      </c>
      <c r="E55" s="14" t="e">
        <f ca="1">IF(OFFSET(#REF!,$BK55,0)="","",(OFFSET(#REF!,$BK55,0)))</f>
        <v>#REF!</v>
      </c>
      <c r="F55" s="14" t="e">
        <f ca="1">OFFSET(#REF!,$BK55,0)</f>
        <v>#REF!</v>
      </c>
      <c r="G55" s="14" t="e">
        <f ca="1">OFFSET(#REF!,$BK55,0)</f>
        <v>#REF!</v>
      </c>
      <c r="H55" s="14">
        <f>IF(OR(BF55=0,ISERROR(MATCH(G55,#REF!,0))),"",MATCH(G55,#REF!,0)-1)</f>
      </c>
      <c r="I55" s="54">
        <f ca="1">IF(H55="","",OFFSET(#REF!,H55,0))</f>
      </c>
      <c r="J55" s="61"/>
      <c r="K55" s="61"/>
      <c r="L55" s="61"/>
      <c r="M55" s="29" t="e">
        <f t="shared" si="16"/>
        <v>#REF!</v>
      </c>
      <c r="N55" s="29">
        <f t="shared" si="17"/>
        <v>0</v>
      </c>
      <c r="O55" s="29">
        <f t="shared" si="18"/>
        <v>0</v>
      </c>
      <c r="P55" s="26" t="e">
        <f t="shared" si="19"/>
        <v>#REF!</v>
      </c>
      <c r="Q55" s="22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7"/>
      <c r="AR55" s="65"/>
      <c r="AS55" s="65"/>
      <c r="AT55" s="65"/>
      <c r="AU55" s="65"/>
      <c r="AV55" s="65"/>
      <c r="AW55" s="65"/>
      <c r="AX55" s="68"/>
      <c r="AY55" s="69"/>
      <c r="AZ55" s="69"/>
      <c r="BA55" s="69"/>
      <c r="BB55" s="69"/>
      <c r="BC55" s="69"/>
      <c r="BD55" s="69"/>
      <c r="BE55" s="72">
        <f t="shared" si="20"/>
        <v>0</v>
      </c>
      <c r="BF55" s="27">
        <f t="shared" si="12"/>
        <v>0</v>
      </c>
      <c r="BG55" s="28" t="e">
        <f t="shared" si="21"/>
        <v>#REF!</v>
      </c>
      <c r="BH55" s="21">
        <f t="shared" si="22"/>
        <v>0</v>
      </c>
      <c r="BI55" s="59" t="e">
        <f t="shared" si="23"/>
        <v>#REF!</v>
      </c>
      <c r="BK55" s="42">
        <v>47</v>
      </c>
      <c r="BL55" s="17" t="e">
        <f t="shared" si="24"/>
        <v>#REF!</v>
      </c>
      <c r="BM55" s="53" t="e">
        <f t="shared" si="25"/>
        <v>#REF!</v>
      </c>
      <c r="BN55" s="53" t="e">
        <f t="shared" si="25"/>
        <v>#REF!</v>
      </c>
    </row>
    <row r="56" spans="2:66" ht="12.75">
      <c r="B56" s="71" t="e">
        <f t="shared" si="14"/>
        <v>#REF!</v>
      </c>
      <c r="C56" s="16" t="e">
        <f t="shared" si="15"/>
        <v>#REF!</v>
      </c>
      <c r="D56" s="14" t="e">
        <f ca="1">OFFSET(#REF!,$BK56,0)</f>
        <v>#REF!</v>
      </c>
      <c r="E56" s="14" t="e">
        <f ca="1">IF(OFFSET(#REF!,$BK56,0)="","",(OFFSET(#REF!,$BK56,0)))</f>
        <v>#REF!</v>
      </c>
      <c r="F56" s="14" t="e">
        <f ca="1">OFFSET(#REF!,$BK56,0)</f>
        <v>#REF!</v>
      </c>
      <c r="G56" s="14" t="e">
        <f ca="1">OFFSET(#REF!,$BK56,0)</f>
        <v>#REF!</v>
      </c>
      <c r="H56" s="14">
        <f>IF(OR(BF56=0,ISERROR(MATCH(G56,#REF!,0))),"",MATCH(G56,#REF!,0)-1)</f>
      </c>
      <c r="I56" s="54">
        <f ca="1">IF(H56="","",OFFSET(#REF!,H56,0))</f>
      </c>
      <c r="J56" s="61"/>
      <c r="K56" s="61"/>
      <c r="L56" s="61"/>
      <c r="M56" s="29" t="e">
        <f t="shared" si="16"/>
        <v>#REF!</v>
      </c>
      <c r="N56" s="29">
        <f t="shared" si="17"/>
        <v>0</v>
      </c>
      <c r="O56" s="29">
        <f t="shared" si="18"/>
        <v>0</v>
      </c>
      <c r="P56" s="26" t="e">
        <f t="shared" si="19"/>
        <v>#REF!</v>
      </c>
      <c r="Q56" s="22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7"/>
      <c r="AR56" s="65"/>
      <c r="AS56" s="65"/>
      <c r="AT56" s="65"/>
      <c r="AU56" s="65"/>
      <c r="AV56" s="65"/>
      <c r="AW56" s="65"/>
      <c r="AX56" s="68"/>
      <c r="AY56" s="69"/>
      <c r="AZ56" s="69"/>
      <c r="BA56" s="69"/>
      <c r="BB56" s="69"/>
      <c r="BC56" s="69"/>
      <c r="BD56" s="69"/>
      <c r="BE56" s="72">
        <f t="shared" si="20"/>
        <v>0</v>
      </c>
      <c r="BF56" s="27">
        <f t="shared" si="12"/>
        <v>0</v>
      </c>
      <c r="BG56" s="28" t="e">
        <f t="shared" si="21"/>
        <v>#REF!</v>
      </c>
      <c r="BH56" s="21">
        <f t="shared" si="22"/>
        <v>0</v>
      </c>
      <c r="BI56" s="59" t="e">
        <f t="shared" si="23"/>
        <v>#REF!</v>
      </c>
      <c r="BK56" s="42">
        <v>48</v>
      </c>
      <c r="BL56" s="17" t="e">
        <f t="shared" si="24"/>
        <v>#REF!</v>
      </c>
      <c r="BM56" s="53" t="e">
        <f t="shared" si="25"/>
        <v>#REF!</v>
      </c>
      <c r="BN56" s="53" t="e">
        <f t="shared" si="25"/>
        <v>#REF!</v>
      </c>
    </row>
    <row r="57" spans="2:66" ht="12.75">
      <c r="B57" s="71" t="e">
        <f t="shared" si="14"/>
        <v>#REF!</v>
      </c>
      <c r="C57" s="16" t="e">
        <f t="shared" si="15"/>
        <v>#REF!</v>
      </c>
      <c r="D57" s="14" t="e">
        <f ca="1">OFFSET(#REF!,$BK57,0)</f>
        <v>#REF!</v>
      </c>
      <c r="E57" s="14" t="e">
        <f ca="1">IF(OFFSET(#REF!,$BK57,0)="","",(OFFSET(#REF!,$BK57,0)))</f>
        <v>#REF!</v>
      </c>
      <c r="F57" s="14" t="e">
        <f ca="1">OFFSET(#REF!,$BK57,0)</f>
        <v>#REF!</v>
      </c>
      <c r="G57" s="14" t="e">
        <f ca="1">OFFSET(#REF!,$BK57,0)</f>
        <v>#REF!</v>
      </c>
      <c r="H57" s="14">
        <f>IF(OR(BF57=0,ISERROR(MATCH(G57,#REF!,0))),"",MATCH(G57,#REF!,0)-1)</f>
      </c>
      <c r="I57" s="54">
        <f ca="1">IF(H57="","",OFFSET(#REF!,H57,0))</f>
      </c>
      <c r="J57" s="61"/>
      <c r="K57" s="61"/>
      <c r="L57" s="61"/>
      <c r="M57" s="29" t="e">
        <f t="shared" si="16"/>
        <v>#REF!</v>
      </c>
      <c r="N57" s="29">
        <f t="shared" si="17"/>
        <v>0</v>
      </c>
      <c r="O57" s="29">
        <f t="shared" si="18"/>
        <v>0</v>
      </c>
      <c r="P57" s="26" t="e">
        <f t="shared" si="19"/>
        <v>#REF!</v>
      </c>
      <c r="Q57" s="2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7"/>
      <c r="AR57" s="65"/>
      <c r="AS57" s="65"/>
      <c r="AT57" s="65"/>
      <c r="AU57" s="65"/>
      <c r="AV57" s="65"/>
      <c r="AW57" s="65"/>
      <c r="AX57" s="68"/>
      <c r="AY57" s="70"/>
      <c r="AZ57" s="69"/>
      <c r="BA57" s="69"/>
      <c r="BB57" s="70"/>
      <c r="BC57" s="69"/>
      <c r="BD57" s="69"/>
      <c r="BE57" s="72">
        <f t="shared" si="20"/>
        <v>0</v>
      </c>
      <c r="BF57" s="27">
        <f t="shared" si="12"/>
        <v>0</v>
      </c>
      <c r="BG57" s="28" t="e">
        <f t="shared" si="21"/>
        <v>#REF!</v>
      </c>
      <c r="BH57" s="21">
        <f t="shared" si="22"/>
        <v>0</v>
      </c>
      <c r="BI57" s="59" t="e">
        <f t="shared" si="23"/>
        <v>#REF!</v>
      </c>
      <c r="BK57" s="42">
        <v>49</v>
      </c>
      <c r="BL57" s="17" t="e">
        <f t="shared" si="24"/>
        <v>#REF!</v>
      </c>
      <c r="BM57" s="53" t="e">
        <f t="shared" si="25"/>
        <v>#REF!</v>
      </c>
      <c r="BN57" s="53" t="e">
        <f t="shared" si="25"/>
        <v>#REF!</v>
      </c>
    </row>
    <row r="58" spans="2:66" ht="12.75">
      <c r="B58" s="71" t="e">
        <f t="shared" si="14"/>
        <v>#REF!</v>
      </c>
      <c r="C58" s="16" t="e">
        <f t="shared" si="15"/>
        <v>#REF!</v>
      </c>
      <c r="D58" s="14" t="e">
        <f ca="1">OFFSET(#REF!,$BK58,0)</f>
        <v>#REF!</v>
      </c>
      <c r="E58" s="14" t="e">
        <f ca="1">IF(OFFSET(#REF!,$BK58,0)="","",(OFFSET(#REF!,$BK58,0)))</f>
        <v>#REF!</v>
      </c>
      <c r="F58" s="14" t="e">
        <f ca="1">OFFSET(#REF!,$BK58,0)</f>
        <v>#REF!</v>
      </c>
      <c r="G58" s="14" t="e">
        <f ca="1">OFFSET(#REF!,$BK58,0)</f>
        <v>#REF!</v>
      </c>
      <c r="H58" s="14">
        <f>IF(OR(BF58=0,ISERROR(MATCH(G58,#REF!,0))),"",MATCH(G58,#REF!,0)-1)</f>
      </c>
      <c r="I58" s="54">
        <f ca="1">IF(H58="","",OFFSET(#REF!,H58,0))</f>
      </c>
      <c r="J58" s="61"/>
      <c r="K58" s="61"/>
      <c r="L58" s="61"/>
      <c r="M58" s="29" t="e">
        <f>IF(F58="O",Trail_4_O,Trail_4_P)</f>
        <v>#REF!</v>
      </c>
      <c r="N58" s="29">
        <f>+K58-J58</f>
        <v>0</v>
      </c>
      <c r="O58" s="29">
        <f>+L58</f>
        <v>0</v>
      </c>
      <c r="P58" s="26" t="e">
        <f>IF(N58*60+O58&gt;M58*60,INT((N58*60+O58-M58*60+299)/300),0)</f>
        <v>#REF!</v>
      </c>
      <c r="Q58" s="22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7"/>
      <c r="AR58" s="65"/>
      <c r="AS58" s="65"/>
      <c r="AT58" s="65"/>
      <c r="AU58" s="65"/>
      <c r="AV58" s="65"/>
      <c r="AW58" s="65"/>
      <c r="AX58" s="68"/>
      <c r="AY58" s="69"/>
      <c r="AZ58" s="69"/>
      <c r="BA58" s="69"/>
      <c r="BB58" s="69"/>
      <c r="BC58" s="69"/>
      <c r="BD58" s="69"/>
      <c r="BE58" s="72">
        <f>SUM(AY58:BD58)</f>
        <v>0</v>
      </c>
      <c r="BF58" s="27">
        <f>AND($R$7&lt;&gt;"",$R$7=R58)+AND($S$7&lt;&gt;"",$S$7=S58)+AND($T$7&lt;&gt;"",$T$7=T58)+AND($U$7&lt;&gt;"",$U$7=U58)+AND($V$7&lt;&gt;"",$V$7=V58)+AND($W$7&lt;&gt;"",$W$7=W58)+AND($X$7&lt;&gt;"",$X$7=X58)+AND($Y$7&lt;&gt;"",$Y$7=Y58)+AND($Z$7&lt;&gt;"",$Z$7=Z58)+AND($AA$7&lt;&gt;"",$AA$7=AA58)+AND($AB$7&lt;&gt;"",$AB$7=AB58)+AND($AC$7&lt;&gt;"",$AC$7=AC58)+AND($AD$7&lt;&gt;"",$AD$7=AD58)+AND($AE$7&lt;&gt;"",$AE$7=AE58)+AND($AF$7&lt;&gt;"",$AF$7=AF58)+AND($AG$7&lt;&gt;"",$AG$7=AG58)+AND($AH$7&lt;&gt;"",$AH$7=AH58)+AND($AI$7&lt;&gt;"",$AI$7=AI58)+AND($AJ$7&lt;&gt;"",$AJ$7=AJ58)+AND($AK$7&lt;&gt;"",$AK$7=AK58)+AND($AL$7&lt;&gt;"",$AL$7=AL58)+AND($AM$7&lt;&gt;"",$AM$7=AM58)+AND($AN$7&lt;&gt;"",$AN$7=AN58)+AND($AO$7&lt;&gt;"",$AO$7=AO58)+AND($AP$7&lt;&gt;"",$AP$7=AP58)+AND($AR$7&lt;&gt;"",$AR$7=AR58)+AND($AS$7&lt;&gt;"",$AS$7=AS58)+AND($AT$7&lt;&gt;"",$AT$7=AT58)+AND($AU$7&lt;&gt;"",$AU$7=AU58)+AND($AV$7&lt;&gt;"",$AV$7=AV58)+AND($AW$7&lt;&gt;"",$AW$7=AW58)</f>
        <v>0</v>
      </c>
      <c r="BG58" s="28" t="e">
        <f>+BF58-P58</f>
        <v>#REF!</v>
      </c>
      <c r="BH58" s="21">
        <f>IF($AR$7=$AR58,AY58,IF(ISBLANK($AR58),120,AY58+60))+IF($AS$7=$AS58,AZ58,IF(ISBLANK($AS58),120,AZ58+60))+IF($AT$7=$AT58,BA58,IF(ISBLANK($AT58),120,BA58+60))+IF($AU$7=$AU58,BB58,IF(ISBLANK($AU58),120,BB58+60))+IF($AV$7="",0,IF($AV$7=$AV58,BC58,IF(ISBLANK($AV58),120,BC58+60)))+IF($AW$7="",0,IF($AW$7=$AW58,BD58,IF(ISBLANK($AW58),120,BD58+60)))</f>
        <v>0</v>
      </c>
      <c r="BI58" s="59" t="e">
        <f>BL58*$I$6/$BL$6</f>
        <v>#REF!</v>
      </c>
      <c r="BK58" s="42">
        <v>120</v>
      </c>
      <c r="BL58" s="17" t="e">
        <f>IF(G58="",0,BG58+($BL$4*120-BH58)/($BL$4*120))</f>
        <v>#REF!</v>
      </c>
      <c r="BM58" s="53" t="e">
        <f>IF($F58=BM$8,$BL58,0)</f>
        <v>#REF!</v>
      </c>
      <c r="BN58" s="53" t="e">
        <f>IF($F58=BN$8,$BL58,0)</f>
        <v>#REF!</v>
      </c>
    </row>
    <row r="59" spans="13:66" ht="12.75">
      <c r="M59" s="23"/>
      <c r="N59" s="23"/>
      <c r="O59" s="23"/>
      <c r="P59" s="23"/>
      <c r="Q59" s="23"/>
      <c r="AQ59" s="23"/>
      <c r="BE59" s="2"/>
      <c r="BL59" s="18"/>
      <c r="BM59" s="53">
        <f aca="true" t="shared" si="26" ref="BM59:BN70">IF($F59=BM$8,$BL59,0)</f>
        <v>0</v>
      </c>
      <c r="BN59" s="53">
        <f t="shared" si="26"/>
        <v>0</v>
      </c>
    </row>
    <row r="60" spans="4:66" ht="12.75">
      <c r="D60" s="8" t="s">
        <v>5</v>
      </c>
      <c r="E60" s="8"/>
      <c r="F60" s="51"/>
      <c r="G60" s="8"/>
      <c r="H60" s="8"/>
      <c r="I60" s="8"/>
      <c r="J60" s="8"/>
      <c r="K60" s="8"/>
      <c r="L60" s="8"/>
      <c r="M60" s="10"/>
      <c r="N60" s="10"/>
      <c r="O60" s="10"/>
      <c r="P60" s="10"/>
      <c r="Q60" s="10"/>
      <c r="R60" s="9">
        <f aca="true" t="shared" si="27" ref="R60:AP60">COUNTIF(R9:R58,R7)</f>
        <v>0</v>
      </c>
      <c r="S60" s="9">
        <f t="shared" si="27"/>
        <v>0</v>
      </c>
      <c r="T60" s="9">
        <f t="shared" si="27"/>
        <v>0</v>
      </c>
      <c r="U60" s="9">
        <f t="shared" si="27"/>
        <v>0</v>
      </c>
      <c r="V60" s="9">
        <f t="shared" si="27"/>
        <v>0</v>
      </c>
      <c r="W60" s="9">
        <f t="shared" si="27"/>
        <v>0</v>
      </c>
      <c r="X60" s="9">
        <f t="shared" si="27"/>
        <v>0</v>
      </c>
      <c r="Y60" s="9">
        <f t="shared" si="27"/>
        <v>0</v>
      </c>
      <c r="Z60" s="9">
        <f t="shared" si="27"/>
        <v>0</v>
      </c>
      <c r="AA60" s="9">
        <f t="shared" si="27"/>
        <v>0</v>
      </c>
      <c r="AB60" s="9">
        <f t="shared" si="27"/>
        <v>0</v>
      </c>
      <c r="AC60" s="9">
        <f t="shared" si="27"/>
        <v>0</v>
      </c>
      <c r="AD60" s="9">
        <f t="shared" si="27"/>
        <v>0</v>
      </c>
      <c r="AE60" s="9">
        <f t="shared" si="27"/>
        <v>0</v>
      </c>
      <c r="AF60" s="9">
        <f t="shared" si="27"/>
        <v>0</v>
      </c>
      <c r="AG60" s="9">
        <f t="shared" si="27"/>
        <v>0</v>
      </c>
      <c r="AH60" s="9">
        <f t="shared" si="27"/>
        <v>0</v>
      </c>
      <c r="AI60" s="9">
        <f t="shared" si="27"/>
        <v>0</v>
      </c>
      <c r="AJ60" s="9">
        <f t="shared" si="27"/>
        <v>0</v>
      </c>
      <c r="AK60" s="9">
        <f t="shared" si="27"/>
        <v>0</v>
      </c>
      <c r="AL60" s="9">
        <f t="shared" si="27"/>
        <v>0</v>
      </c>
      <c r="AM60" s="32">
        <f t="shared" si="27"/>
        <v>0</v>
      </c>
      <c r="AN60" s="9">
        <f t="shared" si="27"/>
        <v>0</v>
      </c>
      <c r="AO60" s="9">
        <f t="shared" si="27"/>
        <v>0</v>
      </c>
      <c r="AP60" s="32">
        <f t="shared" si="27"/>
        <v>0</v>
      </c>
      <c r="AQ60" s="33"/>
      <c r="AR60" s="32">
        <f aca="true" t="shared" si="28" ref="AR60:AW60">COUNTIF(AR9:AR58,AR7)</f>
        <v>0</v>
      </c>
      <c r="AS60" s="32">
        <f t="shared" si="28"/>
        <v>0</v>
      </c>
      <c r="AT60" s="32">
        <f t="shared" si="28"/>
        <v>0</v>
      </c>
      <c r="AU60" s="32">
        <f t="shared" si="28"/>
        <v>0</v>
      </c>
      <c r="AV60" s="32">
        <f t="shared" si="28"/>
        <v>0</v>
      </c>
      <c r="AW60" s="32">
        <f t="shared" si="28"/>
        <v>0</v>
      </c>
      <c r="AX60" s="11"/>
      <c r="AZ60" s="10"/>
      <c r="BA60" s="10"/>
      <c r="BC60" s="10"/>
      <c r="BD60" s="10"/>
      <c r="BE60" s="10"/>
      <c r="BK60" s="43"/>
      <c r="BM60" s="53">
        <f t="shared" si="26"/>
        <v>0</v>
      </c>
      <c r="BN60" s="53">
        <f t="shared" si="26"/>
        <v>0</v>
      </c>
    </row>
    <row r="61" spans="4:66" ht="12.75">
      <c r="D61" s="8" t="s">
        <v>6</v>
      </c>
      <c r="E61" s="8"/>
      <c r="F61" s="51"/>
      <c r="G61" s="8"/>
      <c r="H61" s="8"/>
      <c r="I61" s="8"/>
      <c r="J61" s="8"/>
      <c r="K61" s="8"/>
      <c r="L61" s="8"/>
      <c r="M61" s="10"/>
      <c r="N61" s="10"/>
      <c r="O61" s="10"/>
      <c r="P61" s="10"/>
      <c r="Q61" s="10"/>
      <c r="R61" s="11">
        <f aca="true" t="shared" si="29" ref="R61:AP61">COUNTA(R9:R58)</f>
        <v>0</v>
      </c>
      <c r="S61" s="11">
        <f t="shared" si="29"/>
        <v>0</v>
      </c>
      <c r="T61" s="11">
        <f t="shared" si="29"/>
        <v>0</v>
      </c>
      <c r="U61" s="11">
        <f t="shared" si="29"/>
        <v>0</v>
      </c>
      <c r="V61" s="11">
        <f t="shared" si="29"/>
        <v>0</v>
      </c>
      <c r="W61" s="11">
        <f t="shared" si="29"/>
        <v>0</v>
      </c>
      <c r="X61" s="11">
        <f t="shared" si="29"/>
        <v>0</v>
      </c>
      <c r="Y61" s="11">
        <f t="shared" si="29"/>
        <v>0</v>
      </c>
      <c r="Z61" s="11">
        <f t="shared" si="29"/>
        <v>0</v>
      </c>
      <c r="AA61" s="11">
        <f t="shared" si="29"/>
        <v>0</v>
      </c>
      <c r="AB61" s="11">
        <f t="shared" si="29"/>
        <v>0</v>
      </c>
      <c r="AC61" s="11">
        <f t="shared" si="29"/>
        <v>0</v>
      </c>
      <c r="AD61" s="11">
        <f t="shared" si="29"/>
        <v>0</v>
      </c>
      <c r="AE61" s="11">
        <f t="shared" si="29"/>
        <v>0</v>
      </c>
      <c r="AF61" s="11">
        <f t="shared" si="29"/>
        <v>0</v>
      </c>
      <c r="AG61" s="11">
        <f t="shared" si="29"/>
        <v>0</v>
      </c>
      <c r="AH61" s="11">
        <f t="shared" si="29"/>
        <v>0</v>
      </c>
      <c r="AI61" s="11">
        <f t="shared" si="29"/>
        <v>0</v>
      </c>
      <c r="AJ61" s="11">
        <f t="shared" si="29"/>
        <v>0</v>
      </c>
      <c r="AK61" s="11">
        <f t="shared" si="29"/>
        <v>0</v>
      </c>
      <c r="AL61" s="11">
        <f t="shared" si="29"/>
        <v>0</v>
      </c>
      <c r="AM61" s="33">
        <f t="shared" si="29"/>
        <v>0</v>
      </c>
      <c r="AN61" s="11">
        <f t="shared" si="29"/>
        <v>0</v>
      </c>
      <c r="AO61" s="11">
        <f t="shared" si="29"/>
        <v>0</v>
      </c>
      <c r="AP61" s="33">
        <f t="shared" si="29"/>
        <v>0</v>
      </c>
      <c r="AQ61" s="33"/>
      <c r="AR61" s="33">
        <f aca="true" t="shared" si="30" ref="AR61:AW61">COUNTA(AR9:AR58)</f>
        <v>0</v>
      </c>
      <c r="AS61" s="33">
        <f t="shared" si="30"/>
        <v>0</v>
      </c>
      <c r="AT61" s="33">
        <f t="shared" si="30"/>
        <v>0</v>
      </c>
      <c r="AU61" s="33">
        <f t="shared" si="30"/>
        <v>0</v>
      </c>
      <c r="AV61" s="33">
        <f t="shared" si="30"/>
        <v>0</v>
      </c>
      <c r="AW61" s="33">
        <f t="shared" si="30"/>
        <v>0</v>
      </c>
      <c r="AX61" s="11"/>
      <c r="AZ61" s="10"/>
      <c r="BA61" s="10"/>
      <c r="BC61" s="10"/>
      <c r="BD61" s="10"/>
      <c r="BE61" s="10"/>
      <c r="BK61" s="43"/>
      <c r="BM61" s="53">
        <f t="shared" si="26"/>
        <v>0</v>
      </c>
      <c r="BN61" s="53">
        <f t="shared" si="26"/>
        <v>0</v>
      </c>
    </row>
    <row r="62" spans="4:66" ht="12.75">
      <c r="D62" s="5" t="s">
        <v>41</v>
      </c>
      <c r="E62" s="5"/>
      <c r="F62" s="6"/>
      <c r="G62" s="5"/>
      <c r="H62" s="5"/>
      <c r="I62" s="5"/>
      <c r="J62" s="5"/>
      <c r="K62" s="5"/>
      <c r="L62" s="5"/>
      <c r="M62" s="12"/>
      <c r="N62" s="12"/>
      <c r="O62" s="12"/>
      <c r="P62" s="12"/>
      <c r="Q62" s="12"/>
      <c r="R62" s="37" t="str">
        <f aca="true" t="shared" si="31" ref="R62:AP62">IF(R61=0," ",100*R60/R61)</f>
        <v> </v>
      </c>
      <c r="S62" s="37" t="str">
        <f t="shared" si="31"/>
        <v> </v>
      </c>
      <c r="T62" s="37" t="str">
        <f t="shared" si="31"/>
        <v> </v>
      </c>
      <c r="U62" s="37" t="str">
        <f t="shared" si="31"/>
        <v> </v>
      </c>
      <c r="V62" s="37" t="str">
        <f t="shared" si="31"/>
        <v> </v>
      </c>
      <c r="W62" s="37" t="str">
        <f t="shared" si="31"/>
        <v> </v>
      </c>
      <c r="X62" s="37" t="str">
        <f t="shared" si="31"/>
        <v> </v>
      </c>
      <c r="Y62" s="37" t="str">
        <f t="shared" si="31"/>
        <v> </v>
      </c>
      <c r="Z62" s="37" t="str">
        <f t="shared" si="31"/>
        <v> </v>
      </c>
      <c r="AA62" s="37" t="str">
        <f t="shared" si="31"/>
        <v> </v>
      </c>
      <c r="AB62" s="37" t="str">
        <f t="shared" si="31"/>
        <v> </v>
      </c>
      <c r="AC62" s="37" t="str">
        <f t="shared" si="31"/>
        <v> </v>
      </c>
      <c r="AD62" s="37" t="str">
        <f t="shared" si="31"/>
        <v> </v>
      </c>
      <c r="AE62" s="37" t="str">
        <f t="shared" si="31"/>
        <v> </v>
      </c>
      <c r="AF62" s="37" t="str">
        <f t="shared" si="31"/>
        <v> </v>
      </c>
      <c r="AG62" s="37" t="str">
        <f t="shared" si="31"/>
        <v> </v>
      </c>
      <c r="AH62" s="37" t="str">
        <f t="shared" si="31"/>
        <v> </v>
      </c>
      <c r="AI62" s="37" t="str">
        <f t="shared" si="31"/>
        <v> </v>
      </c>
      <c r="AJ62" s="37" t="str">
        <f t="shared" si="31"/>
        <v> </v>
      </c>
      <c r="AK62" s="37" t="str">
        <f t="shared" si="31"/>
        <v> </v>
      </c>
      <c r="AL62" s="37" t="str">
        <f t="shared" si="31"/>
        <v> </v>
      </c>
      <c r="AM62" s="37" t="str">
        <f t="shared" si="31"/>
        <v> </v>
      </c>
      <c r="AN62" s="37" t="str">
        <f t="shared" si="31"/>
        <v> </v>
      </c>
      <c r="AO62" s="37" t="str">
        <f t="shared" si="31"/>
        <v> </v>
      </c>
      <c r="AP62" s="37" t="str">
        <f t="shared" si="31"/>
        <v> </v>
      </c>
      <c r="AQ62" s="38"/>
      <c r="AR62" s="37" t="str">
        <f aca="true" t="shared" si="32" ref="AR62:AW62">IF(AR61=0," ",100*AR60/AR61)</f>
        <v> </v>
      </c>
      <c r="AS62" s="37" t="str">
        <f t="shared" si="32"/>
        <v> </v>
      </c>
      <c r="AT62" s="37" t="str">
        <f t="shared" si="32"/>
        <v> </v>
      </c>
      <c r="AU62" s="37" t="str">
        <f t="shared" si="32"/>
        <v> </v>
      </c>
      <c r="AV62" s="37" t="str">
        <f t="shared" si="32"/>
        <v> </v>
      </c>
      <c r="AW62" s="37" t="str">
        <f t="shared" si="32"/>
        <v> </v>
      </c>
      <c r="AX62" s="34"/>
      <c r="AZ62" s="12"/>
      <c r="BA62" s="12"/>
      <c r="BC62" s="12"/>
      <c r="BD62" s="12"/>
      <c r="BE62" s="12"/>
      <c r="BK62" s="44"/>
      <c r="BM62" s="53">
        <f t="shared" si="26"/>
        <v>0</v>
      </c>
      <c r="BN62" s="53">
        <f t="shared" si="26"/>
        <v>0</v>
      </c>
    </row>
    <row r="63" spans="4:66" ht="12.75">
      <c r="D63" s="5"/>
      <c r="E63" s="5"/>
      <c r="F63" s="6"/>
      <c r="G63" s="5"/>
      <c r="H63" s="5"/>
      <c r="I63" s="5"/>
      <c r="J63" s="5"/>
      <c r="K63" s="5"/>
      <c r="L63" s="5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Z63" s="12"/>
      <c r="BA63" s="12"/>
      <c r="BC63" s="12"/>
      <c r="BD63" s="12"/>
      <c r="BE63" s="12"/>
      <c r="BK63" s="44"/>
      <c r="BM63" s="53">
        <f t="shared" si="26"/>
        <v>0</v>
      </c>
      <c r="BN63" s="53">
        <f t="shared" si="26"/>
        <v>0</v>
      </c>
    </row>
    <row r="64" spans="7:66" ht="12.75">
      <c r="G64" s="36" t="s">
        <v>20</v>
      </c>
      <c r="H64" s="36"/>
      <c r="I64" s="36"/>
      <c r="R64" s="49">
        <f aca="true" t="shared" si="33" ref="R64:AA70">COUNTIF(R$9:R$58,"="&amp;$G64)</f>
        <v>0</v>
      </c>
      <c r="S64" s="49">
        <f t="shared" si="33"/>
        <v>0</v>
      </c>
      <c r="T64" s="49">
        <f t="shared" si="33"/>
        <v>0</v>
      </c>
      <c r="U64" s="49">
        <f t="shared" si="33"/>
        <v>0</v>
      </c>
      <c r="V64" s="49">
        <f t="shared" si="33"/>
        <v>0</v>
      </c>
      <c r="W64" s="49">
        <f t="shared" si="33"/>
        <v>0</v>
      </c>
      <c r="X64" s="49">
        <f t="shared" si="33"/>
        <v>0</v>
      </c>
      <c r="Y64" s="49">
        <f t="shared" si="33"/>
        <v>0</v>
      </c>
      <c r="Z64" s="49">
        <f t="shared" si="33"/>
        <v>0</v>
      </c>
      <c r="AA64" s="49">
        <f t="shared" si="33"/>
        <v>0</v>
      </c>
      <c r="AB64" s="49">
        <f aca="true" t="shared" si="34" ref="AB64:AP70">COUNTIF(AB$9:AB$58,"="&amp;$G64)</f>
        <v>0</v>
      </c>
      <c r="AC64" s="49">
        <f t="shared" si="34"/>
        <v>0</v>
      </c>
      <c r="AD64" s="49">
        <f t="shared" si="34"/>
        <v>0</v>
      </c>
      <c r="AE64" s="49">
        <f t="shared" si="34"/>
        <v>0</v>
      </c>
      <c r="AF64" s="49">
        <f t="shared" si="34"/>
        <v>0</v>
      </c>
      <c r="AG64" s="49">
        <f t="shared" si="34"/>
        <v>0</v>
      </c>
      <c r="AH64" s="49">
        <f t="shared" si="34"/>
        <v>0</v>
      </c>
      <c r="AI64" s="49">
        <f t="shared" si="34"/>
        <v>0</v>
      </c>
      <c r="AJ64" s="49">
        <f t="shared" si="34"/>
        <v>0</v>
      </c>
      <c r="AK64" s="49">
        <f t="shared" si="34"/>
        <v>0</v>
      </c>
      <c r="AL64" s="49">
        <f t="shared" si="34"/>
        <v>0</v>
      </c>
      <c r="AM64" s="49">
        <f t="shared" si="34"/>
        <v>0</v>
      </c>
      <c r="AN64" s="49">
        <f t="shared" si="34"/>
        <v>0</v>
      </c>
      <c r="AO64" s="49">
        <f t="shared" si="34"/>
        <v>0</v>
      </c>
      <c r="AP64" s="49">
        <f t="shared" si="34"/>
        <v>0</v>
      </c>
      <c r="AQ64" s="49"/>
      <c r="AR64" s="49">
        <f aca="true" t="shared" si="35" ref="AR64:AW70">COUNTIF(AR$9:AR$58,"="&amp;$G64)</f>
        <v>0</v>
      </c>
      <c r="AS64" s="49">
        <f t="shared" si="35"/>
        <v>0</v>
      </c>
      <c r="AT64" s="49">
        <f t="shared" si="35"/>
        <v>0</v>
      </c>
      <c r="AU64" s="49">
        <f t="shared" si="35"/>
        <v>0</v>
      </c>
      <c r="AV64" s="49">
        <f t="shared" si="35"/>
        <v>0</v>
      </c>
      <c r="AW64" s="49">
        <f t="shared" si="35"/>
        <v>0</v>
      </c>
      <c r="BM64" s="53">
        <f t="shared" si="26"/>
        <v>0</v>
      </c>
      <c r="BN64" s="53">
        <f t="shared" si="26"/>
        <v>0</v>
      </c>
    </row>
    <row r="65" spans="7:66" ht="12.75">
      <c r="G65" s="36" t="s">
        <v>21</v>
      </c>
      <c r="H65" s="36"/>
      <c r="I65" s="36"/>
      <c r="R65" s="49">
        <f t="shared" si="33"/>
        <v>0</v>
      </c>
      <c r="S65" s="49">
        <f t="shared" si="33"/>
        <v>0</v>
      </c>
      <c r="T65" s="49">
        <f t="shared" si="33"/>
        <v>0</v>
      </c>
      <c r="U65" s="49">
        <f t="shared" si="33"/>
        <v>0</v>
      </c>
      <c r="V65" s="49">
        <f t="shared" si="33"/>
        <v>0</v>
      </c>
      <c r="W65" s="49">
        <f t="shared" si="33"/>
        <v>0</v>
      </c>
      <c r="X65" s="49">
        <f t="shared" si="33"/>
        <v>0</v>
      </c>
      <c r="Y65" s="49">
        <f t="shared" si="33"/>
        <v>0</v>
      </c>
      <c r="Z65" s="49">
        <f t="shared" si="33"/>
        <v>0</v>
      </c>
      <c r="AA65" s="49">
        <f t="shared" si="33"/>
        <v>0</v>
      </c>
      <c r="AB65" s="49">
        <f t="shared" si="34"/>
        <v>0</v>
      </c>
      <c r="AC65" s="49">
        <f t="shared" si="34"/>
        <v>0</v>
      </c>
      <c r="AD65" s="49">
        <f t="shared" si="34"/>
        <v>0</v>
      </c>
      <c r="AE65" s="49">
        <f t="shared" si="34"/>
        <v>0</v>
      </c>
      <c r="AF65" s="49">
        <f t="shared" si="34"/>
        <v>0</v>
      </c>
      <c r="AG65" s="49">
        <f t="shared" si="34"/>
        <v>0</v>
      </c>
      <c r="AH65" s="49">
        <f t="shared" si="34"/>
        <v>0</v>
      </c>
      <c r="AI65" s="49">
        <f t="shared" si="34"/>
        <v>0</v>
      </c>
      <c r="AJ65" s="49">
        <f t="shared" si="34"/>
        <v>0</v>
      </c>
      <c r="AK65" s="49">
        <f t="shared" si="34"/>
        <v>0</v>
      </c>
      <c r="AL65" s="49">
        <f t="shared" si="34"/>
        <v>0</v>
      </c>
      <c r="AM65" s="49">
        <f t="shared" si="34"/>
        <v>0</v>
      </c>
      <c r="AN65" s="49">
        <f t="shared" si="34"/>
        <v>0</v>
      </c>
      <c r="AO65" s="49">
        <f t="shared" si="34"/>
        <v>0</v>
      </c>
      <c r="AP65" s="49">
        <f t="shared" si="34"/>
        <v>0</v>
      </c>
      <c r="AQ65" s="49"/>
      <c r="AR65" s="49">
        <f t="shared" si="35"/>
        <v>0</v>
      </c>
      <c r="AS65" s="49">
        <f t="shared" si="35"/>
        <v>0</v>
      </c>
      <c r="AT65" s="49">
        <f t="shared" si="35"/>
        <v>0</v>
      </c>
      <c r="AU65" s="49">
        <f t="shared" si="35"/>
        <v>0</v>
      </c>
      <c r="AV65" s="49">
        <f t="shared" si="35"/>
        <v>0</v>
      </c>
      <c r="AW65" s="49">
        <f t="shared" si="35"/>
        <v>0</v>
      </c>
      <c r="BM65" s="53">
        <f t="shared" si="26"/>
        <v>0</v>
      </c>
      <c r="BN65" s="53">
        <f t="shared" si="26"/>
        <v>0</v>
      </c>
    </row>
    <row r="66" spans="7:66" ht="12.75">
      <c r="G66" s="36" t="s">
        <v>22</v>
      </c>
      <c r="H66" s="36"/>
      <c r="I66" s="36"/>
      <c r="R66" s="49">
        <f t="shared" si="33"/>
        <v>0</v>
      </c>
      <c r="S66" s="49">
        <f t="shared" si="33"/>
        <v>0</v>
      </c>
      <c r="T66" s="49">
        <f t="shared" si="33"/>
        <v>0</v>
      </c>
      <c r="U66" s="49">
        <f t="shared" si="33"/>
        <v>0</v>
      </c>
      <c r="V66" s="49">
        <f t="shared" si="33"/>
        <v>0</v>
      </c>
      <c r="W66" s="49">
        <f t="shared" si="33"/>
        <v>0</v>
      </c>
      <c r="X66" s="49">
        <f t="shared" si="33"/>
        <v>0</v>
      </c>
      <c r="Y66" s="49">
        <f t="shared" si="33"/>
        <v>0</v>
      </c>
      <c r="Z66" s="49">
        <f t="shared" si="33"/>
        <v>0</v>
      </c>
      <c r="AA66" s="49">
        <f t="shared" si="33"/>
        <v>0</v>
      </c>
      <c r="AB66" s="49">
        <f t="shared" si="34"/>
        <v>0</v>
      </c>
      <c r="AC66" s="49">
        <f t="shared" si="34"/>
        <v>0</v>
      </c>
      <c r="AD66" s="49">
        <f t="shared" si="34"/>
        <v>0</v>
      </c>
      <c r="AE66" s="49">
        <f t="shared" si="34"/>
        <v>0</v>
      </c>
      <c r="AF66" s="49">
        <f t="shared" si="34"/>
        <v>0</v>
      </c>
      <c r="AG66" s="49">
        <f t="shared" si="34"/>
        <v>0</v>
      </c>
      <c r="AH66" s="49">
        <f t="shared" si="34"/>
        <v>0</v>
      </c>
      <c r="AI66" s="49">
        <f t="shared" si="34"/>
        <v>0</v>
      </c>
      <c r="AJ66" s="49">
        <f t="shared" si="34"/>
        <v>0</v>
      </c>
      <c r="AK66" s="49">
        <f t="shared" si="34"/>
        <v>0</v>
      </c>
      <c r="AL66" s="49">
        <f t="shared" si="34"/>
        <v>0</v>
      </c>
      <c r="AM66" s="49">
        <f t="shared" si="34"/>
        <v>0</v>
      </c>
      <c r="AN66" s="49">
        <f t="shared" si="34"/>
        <v>0</v>
      </c>
      <c r="AO66" s="49">
        <f t="shared" si="34"/>
        <v>0</v>
      </c>
      <c r="AP66" s="49">
        <f t="shared" si="34"/>
        <v>0</v>
      </c>
      <c r="AQ66" s="49"/>
      <c r="AR66" s="49">
        <f t="shared" si="35"/>
        <v>0</v>
      </c>
      <c r="AS66" s="49">
        <f t="shared" si="35"/>
        <v>0</v>
      </c>
      <c r="AT66" s="49">
        <f t="shared" si="35"/>
        <v>0</v>
      </c>
      <c r="AU66" s="49">
        <f t="shared" si="35"/>
        <v>0</v>
      </c>
      <c r="AV66" s="49">
        <f t="shared" si="35"/>
        <v>0</v>
      </c>
      <c r="AW66" s="49">
        <f t="shared" si="35"/>
        <v>0</v>
      </c>
      <c r="BM66" s="53">
        <f t="shared" si="26"/>
        <v>0</v>
      </c>
      <c r="BN66" s="53">
        <f t="shared" si="26"/>
        <v>0</v>
      </c>
    </row>
    <row r="67" spans="7:66" ht="12.75">
      <c r="G67" s="36" t="s">
        <v>23</v>
      </c>
      <c r="H67" s="36"/>
      <c r="I67" s="36"/>
      <c r="R67" s="49">
        <f t="shared" si="33"/>
        <v>0</v>
      </c>
      <c r="S67" s="49">
        <f t="shared" si="33"/>
        <v>0</v>
      </c>
      <c r="T67" s="49">
        <f t="shared" si="33"/>
        <v>0</v>
      </c>
      <c r="U67" s="49">
        <f t="shared" si="33"/>
        <v>0</v>
      </c>
      <c r="V67" s="49">
        <f t="shared" si="33"/>
        <v>0</v>
      </c>
      <c r="W67" s="49">
        <f t="shared" si="33"/>
        <v>0</v>
      </c>
      <c r="X67" s="49">
        <f t="shared" si="33"/>
        <v>0</v>
      </c>
      <c r="Y67" s="49">
        <f t="shared" si="33"/>
        <v>0</v>
      </c>
      <c r="Z67" s="49">
        <f t="shared" si="33"/>
        <v>0</v>
      </c>
      <c r="AA67" s="49">
        <f t="shared" si="33"/>
        <v>0</v>
      </c>
      <c r="AB67" s="49">
        <f t="shared" si="34"/>
        <v>0</v>
      </c>
      <c r="AC67" s="49">
        <f t="shared" si="34"/>
        <v>0</v>
      </c>
      <c r="AD67" s="49">
        <f t="shared" si="34"/>
        <v>0</v>
      </c>
      <c r="AE67" s="49">
        <f t="shared" si="34"/>
        <v>0</v>
      </c>
      <c r="AF67" s="49">
        <f t="shared" si="34"/>
        <v>0</v>
      </c>
      <c r="AG67" s="49">
        <f t="shared" si="34"/>
        <v>0</v>
      </c>
      <c r="AH67" s="49">
        <f t="shared" si="34"/>
        <v>0</v>
      </c>
      <c r="AI67" s="49">
        <f t="shared" si="34"/>
        <v>0</v>
      </c>
      <c r="AJ67" s="49">
        <f t="shared" si="34"/>
        <v>0</v>
      </c>
      <c r="AK67" s="49">
        <f t="shared" si="34"/>
        <v>0</v>
      </c>
      <c r="AL67" s="49">
        <f t="shared" si="34"/>
        <v>0</v>
      </c>
      <c r="AM67" s="49">
        <f t="shared" si="34"/>
        <v>0</v>
      </c>
      <c r="AN67" s="49">
        <f t="shared" si="34"/>
        <v>0</v>
      </c>
      <c r="AO67" s="49">
        <f t="shared" si="34"/>
        <v>0</v>
      </c>
      <c r="AP67" s="49">
        <f t="shared" si="34"/>
        <v>0</v>
      </c>
      <c r="AQ67" s="49"/>
      <c r="AR67" s="49">
        <f t="shared" si="35"/>
        <v>0</v>
      </c>
      <c r="AS67" s="49">
        <f t="shared" si="35"/>
        <v>0</v>
      </c>
      <c r="AT67" s="49">
        <f t="shared" si="35"/>
        <v>0</v>
      </c>
      <c r="AU67" s="49">
        <f t="shared" si="35"/>
        <v>0</v>
      </c>
      <c r="AV67" s="49">
        <f t="shared" si="35"/>
        <v>0</v>
      </c>
      <c r="AW67" s="49">
        <f t="shared" si="35"/>
        <v>0</v>
      </c>
      <c r="BM67" s="53">
        <f t="shared" si="26"/>
        <v>0</v>
      </c>
      <c r="BN67" s="53">
        <f t="shared" si="26"/>
        <v>0</v>
      </c>
    </row>
    <row r="68" spans="7:66" ht="12.75">
      <c r="G68" s="36" t="s">
        <v>24</v>
      </c>
      <c r="H68" s="36"/>
      <c r="I68" s="36"/>
      <c r="R68" s="49">
        <f t="shared" si="33"/>
        <v>0</v>
      </c>
      <c r="S68" s="49">
        <f t="shared" si="33"/>
        <v>0</v>
      </c>
      <c r="T68" s="49">
        <f t="shared" si="33"/>
        <v>0</v>
      </c>
      <c r="U68" s="49">
        <f t="shared" si="33"/>
        <v>0</v>
      </c>
      <c r="V68" s="49">
        <f t="shared" si="33"/>
        <v>0</v>
      </c>
      <c r="W68" s="49">
        <f t="shared" si="33"/>
        <v>0</v>
      </c>
      <c r="X68" s="49">
        <f t="shared" si="33"/>
        <v>0</v>
      </c>
      <c r="Y68" s="49">
        <f t="shared" si="33"/>
        <v>0</v>
      </c>
      <c r="Z68" s="49">
        <f t="shared" si="33"/>
        <v>0</v>
      </c>
      <c r="AA68" s="49">
        <f t="shared" si="33"/>
        <v>0</v>
      </c>
      <c r="AB68" s="49">
        <f t="shared" si="34"/>
        <v>0</v>
      </c>
      <c r="AC68" s="49">
        <f t="shared" si="34"/>
        <v>0</v>
      </c>
      <c r="AD68" s="49">
        <f t="shared" si="34"/>
        <v>0</v>
      </c>
      <c r="AE68" s="49">
        <f t="shared" si="34"/>
        <v>0</v>
      </c>
      <c r="AF68" s="49">
        <f t="shared" si="34"/>
        <v>0</v>
      </c>
      <c r="AG68" s="49">
        <f t="shared" si="34"/>
        <v>0</v>
      </c>
      <c r="AH68" s="49">
        <f t="shared" si="34"/>
        <v>0</v>
      </c>
      <c r="AI68" s="49">
        <f t="shared" si="34"/>
        <v>0</v>
      </c>
      <c r="AJ68" s="49">
        <f t="shared" si="34"/>
        <v>0</v>
      </c>
      <c r="AK68" s="49">
        <f t="shared" si="34"/>
        <v>0</v>
      </c>
      <c r="AL68" s="49">
        <f t="shared" si="34"/>
        <v>0</v>
      </c>
      <c r="AM68" s="49">
        <f t="shared" si="34"/>
        <v>0</v>
      </c>
      <c r="AN68" s="49">
        <f t="shared" si="34"/>
        <v>0</v>
      </c>
      <c r="AO68" s="49">
        <f t="shared" si="34"/>
        <v>0</v>
      </c>
      <c r="AP68" s="49">
        <f t="shared" si="34"/>
        <v>0</v>
      </c>
      <c r="AQ68" s="49"/>
      <c r="AR68" s="49">
        <f t="shared" si="35"/>
        <v>0</v>
      </c>
      <c r="AS68" s="49">
        <f t="shared" si="35"/>
        <v>0</v>
      </c>
      <c r="AT68" s="49">
        <f t="shared" si="35"/>
        <v>0</v>
      </c>
      <c r="AU68" s="49">
        <f t="shared" si="35"/>
        <v>0</v>
      </c>
      <c r="AV68" s="49">
        <f t="shared" si="35"/>
        <v>0</v>
      </c>
      <c r="AW68" s="49">
        <f t="shared" si="35"/>
        <v>0</v>
      </c>
      <c r="BM68" s="53">
        <f t="shared" si="26"/>
        <v>0</v>
      </c>
      <c r="BN68" s="53">
        <f t="shared" si="26"/>
        <v>0</v>
      </c>
    </row>
    <row r="69" spans="7:66" ht="12.75">
      <c r="G69" s="36" t="s">
        <v>42</v>
      </c>
      <c r="H69" s="36"/>
      <c r="I69" s="36"/>
      <c r="R69" s="49">
        <f t="shared" si="33"/>
        <v>0</v>
      </c>
      <c r="S69" s="49">
        <f t="shared" si="33"/>
        <v>0</v>
      </c>
      <c r="T69" s="49">
        <f t="shared" si="33"/>
        <v>0</v>
      </c>
      <c r="U69" s="49">
        <f t="shared" si="33"/>
        <v>0</v>
      </c>
      <c r="V69" s="49">
        <f t="shared" si="33"/>
        <v>0</v>
      </c>
      <c r="W69" s="49">
        <f t="shared" si="33"/>
        <v>0</v>
      </c>
      <c r="X69" s="49">
        <f t="shared" si="33"/>
        <v>0</v>
      </c>
      <c r="Y69" s="49">
        <f t="shared" si="33"/>
        <v>0</v>
      </c>
      <c r="Z69" s="49">
        <f t="shared" si="33"/>
        <v>0</v>
      </c>
      <c r="AA69" s="49">
        <f t="shared" si="33"/>
        <v>0</v>
      </c>
      <c r="AB69" s="49">
        <f t="shared" si="34"/>
        <v>0</v>
      </c>
      <c r="AC69" s="49">
        <f t="shared" si="34"/>
        <v>0</v>
      </c>
      <c r="AD69" s="49">
        <f t="shared" si="34"/>
        <v>0</v>
      </c>
      <c r="AE69" s="49">
        <f t="shared" si="34"/>
        <v>0</v>
      </c>
      <c r="AF69" s="49">
        <f t="shared" si="34"/>
        <v>0</v>
      </c>
      <c r="AG69" s="49">
        <f t="shared" si="34"/>
        <v>0</v>
      </c>
      <c r="AH69" s="49">
        <f t="shared" si="34"/>
        <v>0</v>
      </c>
      <c r="AI69" s="49">
        <f t="shared" si="34"/>
        <v>0</v>
      </c>
      <c r="AJ69" s="49">
        <f t="shared" si="34"/>
        <v>0</v>
      </c>
      <c r="AK69" s="49">
        <f t="shared" si="34"/>
        <v>0</v>
      </c>
      <c r="AL69" s="49">
        <f t="shared" si="34"/>
        <v>0</v>
      </c>
      <c r="AM69" s="49">
        <f t="shared" si="34"/>
        <v>0</v>
      </c>
      <c r="AN69" s="49">
        <f t="shared" si="34"/>
        <v>0</v>
      </c>
      <c r="AO69" s="49">
        <f t="shared" si="34"/>
        <v>0</v>
      </c>
      <c r="AP69" s="49">
        <f t="shared" si="34"/>
        <v>0</v>
      </c>
      <c r="AQ69" s="49"/>
      <c r="AR69" s="49">
        <f t="shared" si="35"/>
        <v>0</v>
      </c>
      <c r="AS69" s="49">
        <f t="shared" si="35"/>
        <v>0</v>
      </c>
      <c r="AT69" s="49">
        <f t="shared" si="35"/>
        <v>0</v>
      </c>
      <c r="AU69" s="49">
        <f t="shared" si="35"/>
        <v>0</v>
      </c>
      <c r="AV69" s="49">
        <f t="shared" si="35"/>
        <v>0</v>
      </c>
      <c r="AW69" s="49">
        <f t="shared" si="35"/>
        <v>0</v>
      </c>
      <c r="BM69" s="53">
        <f t="shared" si="26"/>
        <v>0</v>
      </c>
      <c r="BN69" s="53">
        <f t="shared" si="26"/>
        <v>0</v>
      </c>
    </row>
    <row r="70" spans="7:66" ht="12.75">
      <c r="G70" s="36" t="s">
        <v>25</v>
      </c>
      <c r="H70" s="36"/>
      <c r="I70" s="36"/>
      <c r="R70" s="49">
        <f t="shared" si="33"/>
        <v>0</v>
      </c>
      <c r="S70" s="49">
        <f t="shared" si="33"/>
        <v>0</v>
      </c>
      <c r="T70" s="49">
        <f t="shared" si="33"/>
        <v>0</v>
      </c>
      <c r="U70" s="49">
        <f t="shared" si="33"/>
        <v>0</v>
      </c>
      <c r="V70" s="49">
        <f t="shared" si="33"/>
        <v>0</v>
      </c>
      <c r="W70" s="49">
        <f t="shared" si="33"/>
        <v>0</v>
      </c>
      <c r="X70" s="49">
        <f t="shared" si="33"/>
        <v>0</v>
      </c>
      <c r="Y70" s="49">
        <f t="shared" si="33"/>
        <v>0</v>
      </c>
      <c r="Z70" s="49">
        <f t="shared" si="33"/>
        <v>0</v>
      </c>
      <c r="AA70" s="49">
        <f t="shared" si="33"/>
        <v>0</v>
      </c>
      <c r="AB70" s="49">
        <f t="shared" si="34"/>
        <v>0</v>
      </c>
      <c r="AC70" s="49">
        <f t="shared" si="34"/>
        <v>0</v>
      </c>
      <c r="AD70" s="49">
        <f t="shared" si="34"/>
        <v>0</v>
      </c>
      <c r="AE70" s="49">
        <f t="shared" si="34"/>
        <v>0</v>
      </c>
      <c r="AF70" s="49">
        <f t="shared" si="34"/>
        <v>0</v>
      </c>
      <c r="AG70" s="49">
        <f t="shared" si="34"/>
        <v>0</v>
      </c>
      <c r="AH70" s="49">
        <f t="shared" si="34"/>
        <v>0</v>
      </c>
      <c r="AI70" s="49">
        <f t="shared" si="34"/>
        <v>0</v>
      </c>
      <c r="AJ70" s="49">
        <f t="shared" si="34"/>
        <v>0</v>
      </c>
      <c r="AK70" s="49">
        <f t="shared" si="34"/>
        <v>0</v>
      </c>
      <c r="AL70" s="49">
        <f t="shared" si="34"/>
        <v>0</v>
      </c>
      <c r="AM70" s="49">
        <f t="shared" si="34"/>
        <v>0</v>
      </c>
      <c r="AN70" s="49">
        <f t="shared" si="34"/>
        <v>0</v>
      </c>
      <c r="AO70" s="49">
        <f t="shared" si="34"/>
        <v>0</v>
      </c>
      <c r="AP70" s="49">
        <f t="shared" si="34"/>
        <v>0</v>
      </c>
      <c r="AQ70" s="49"/>
      <c r="AR70" s="49">
        <f t="shared" si="35"/>
        <v>0</v>
      </c>
      <c r="AS70" s="49">
        <f t="shared" si="35"/>
        <v>0</v>
      </c>
      <c r="AT70" s="49">
        <f t="shared" si="35"/>
        <v>0</v>
      </c>
      <c r="AU70" s="49">
        <f t="shared" si="35"/>
        <v>0</v>
      </c>
      <c r="AV70" s="49">
        <f t="shared" si="35"/>
        <v>0</v>
      </c>
      <c r="AW70" s="49">
        <f t="shared" si="35"/>
        <v>0</v>
      </c>
      <c r="BM70" s="53">
        <f t="shared" si="26"/>
        <v>0</v>
      </c>
      <c r="BN70" s="53">
        <f t="shared" si="26"/>
        <v>0</v>
      </c>
    </row>
    <row r="72" spans="2:60" ht="18">
      <c r="B72" s="137" t="e">
        <f>copyleft</f>
        <v>#REF!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</row>
  </sheetData>
  <sheetProtection sheet="1" formatCells="0" formatColumns="0" formatRows="0" sort="0" autoFilter="0" pivotTables="0"/>
  <mergeCells count="5">
    <mergeCell ref="B72:BH72"/>
    <mergeCell ref="B2:BH2"/>
    <mergeCell ref="B3:BH3"/>
    <mergeCell ref="BJ7:BJ8"/>
    <mergeCell ref="B4:BH4"/>
  </mergeCells>
  <conditionalFormatting sqref="R9:AP58 AR9:AW58">
    <cfRule type="expression" priority="1" dxfId="8" stopIfTrue="1">
      <formula>R9&lt;&gt;R$7</formula>
    </cfRule>
  </conditionalFormatting>
  <conditionalFormatting sqref="R64:AW70">
    <cfRule type="expression" priority="2" dxfId="7" stopIfTrue="1">
      <formula>$G64=R$7</formula>
    </cfRule>
  </conditionalFormatting>
  <printOptions horizontalCentered="1"/>
  <pageMargins left="0.35433070866141736" right="0.35433070866141736" top="0.1968503937007874" bottom="0.1968503937007874" header="0" footer="0"/>
  <pageSetup fitToHeight="0" fitToWidth="1" horizontalDpi="600" verticalDpi="600" orientation="landscape" paperSize="9" scale="42" r:id="rId1"/>
  <headerFooter alignWithMargins="0">
    <oddFooter>&amp;C(C) 2010 YQware www.yq.cz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69"/>
  <sheetViews>
    <sheetView zoomScale="80" zoomScaleNormal="80" zoomScalePageLayoutView="0" workbookViewId="0" topLeftCell="A1">
      <pane xSplit="7" ySplit="8" topLeftCell="H9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K9" sqref="AK9"/>
    </sheetView>
  </sheetViews>
  <sheetFormatPr defaultColWidth="9.00390625" defaultRowHeight="12.75"/>
  <cols>
    <col min="1" max="1" width="3.625" style="1" customWidth="1"/>
    <col min="2" max="2" width="7.75390625" style="1" bestFit="1" customWidth="1"/>
    <col min="3" max="3" width="5.125" style="1" customWidth="1"/>
    <col min="4" max="4" width="33.875" style="1" bestFit="1" customWidth="1"/>
    <col min="5" max="5" width="8.375" style="1" customWidth="1"/>
    <col min="6" max="6" width="6.125" style="2" bestFit="1" customWidth="1"/>
    <col min="7" max="7" width="10.125" style="1" customWidth="1"/>
    <col min="8" max="8" width="4.625" style="1" customWidth="1"/>
    <col min="9" max="9" width="5.75390625" style="46" customWidth="1"/>
    <col min="10" max="10" width="5.75390625" style="1" customWidth="1"/>
    <col min="11" max="11" width="8.25390625" style="1" hidden="1" customWidth="1"/>
    <col min="12" max="12" width="6.75390625" style="1" hidden="1" customWidth="1"/>
    <col min="13" max="14" width="5.75390625" style="46" customWidth="1"/>
    <col min="15" max="15" width="5.75390625" style="1" customWidth="1"/>
    <col min="16" max="16" width="8.25390625" style="1" hidden="1" customWidth="1"/>
    <col min="17" max="17" width="5.75390625" style="1" hidden="1" customWidth="1"/>
    <col min="18" max="20" width="5.75390625" style="46" customWidth="1"/>
    <col min="21" max="21" width="8.25390625" style="46" hidden="1" customWidth="1"/>
    <col min="22" max="22" width="5.75390625" style="46" hidden="1" customWidth="1"/>
    <col min="23" max="23" width="5.75390625" style="1" customWidth="1"/>
    <col min="24" max="25" width="5.75390625" style="46" customWidth="1"/>
    <col min="26" max="26" width="8.25390625" style="46" hidden="1" customWidth="1"/>
    <col min="27" max="27" width="5.75390625" style="46" hidden="1" customWidth="1"/>
    <col min="28" max="28" width="5.75390625" style="1" customWidth="1"/>
    <col min="29" max="30" width="5.75390625" style="46" customWidth="1"/>
    <col min="31" max="31" width="8.25390625" style="46" hidden="1" customWidth="1"/>
    <col min="32" max="32" width="5.75390625" style="46" hidden="1" customWidth="1"/>
    <col min="33" max="33" width="5.75390625" style="1" customWidth="1"/>
    <col min="34" max="34" width="3.75390625" style="24" customWidth="1"/>
    <col min="35" max="35" width="6.00390625" style="1" customWidth="1"/>
    <col min="36" max="36" width="7.25390625" style="1" customWidth="1"/>
    <col min="37" max="37" width="3.00390625" style="1" customWidth="1"/>
    <col min="38" max="38" width="5.625" style="40" hidden="1" customWidth="1"/>
    <col min="39" max="39" width="9.125" style="15" customWidth="1"/>
    <col min="40" max="41" width="9.125" style="53" customWidth="1"/>
    <col min="42" max="16384" width="9.125" style="1" customWidth="1"/>
  </cols>
  <sheetData>
    <row r="2" spans="2:39" ht="22.5" customHeight="1">
      <c r="B2" s="138" t="e">
        <f>nazev</f>
        <v>#REF!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31"/>
      <c r="AL2" s="31"/>
      <c r="AM2" s="31"/>
    </row>
    <row r="3" spans="2:40" ht="21.75" customHeight="1">
      <c r="B3" s="136" t="e">
        <f>TEXT(datum_od,"d. mmmm ")&amp;" - "&amp;TEXT(datum_do,"d. mmmm ")&amp;YEAR(datum_od)</f>
        <v>#REF!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L3" s="1"/>
      <c r="AM3" s="19" t="s">
        <v>8</v>
      </c>
      <c r="AN3" s="54"/>
    </row>
    <row r="4" spans="2:39" ht="16.5" customHeight="1">
      <c r="B4" s="137" t="e">
        <f>"Celkové výsledky kategorie "&amp;kategorie</f>
        <v>#REF!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L4" s="1"/>
      <c r="AM4" s="19" t="e">
        <f>+#REF!+#REF!+#REF!+#REF!+'Trail-5'!BL4</f>
        <v>#REF!</v>
      </c>
    </row>
    <row r="5" spans="2:39" ht="16.5" customHeight="1">
      <c r="B5" s="35"/>
      <c r="C5" s="35"/>
      <c r="D5" s="35"/>
      <c r="E5" s="35"/>
      <c r="F5" s="35"/>
      <c r="G5" s="35"/>
      <c r="H5" s="35"/>
      <c r="I5" s="45"/>
      <c r="J5" s="35"/>
      <c r="K5" s="35"/>
      <c r="L5" s="35"/>
      <c r="M5" s="45"/>
      <c r="N5" s="45"/>
      <c r="O5" s="35"/>
      <c r="P5" s="35"/>
      <c r="Q5" s="35"/>
      <c r="R5" s="45"/>
      <c r="S5" s="45"/>
      <c r="T5" s="45"/>
      <c r="U5" s="45"/>
      <c r="V5" s="45"/>
      <c r="W5" s="35"/>
      <c r="X5" s="45"/>
      <c r="Y5" s="45"/>
      <c r="Z5" s="45"/>
      <c r="AA5" s="45"/>
      <c r="AB5" s="35"/>
      <c r="AC5" s="45"/>
      <c r="AD5" s="45"/>
      <c r="AE5" s="45"/>
      <c r="AF5" s="45"/>
      <c r="AG5" s="35"/>
      <c r="AH5" s="35"/>
      <c r="AI5" s="35"/>
      <c r="AJ5" s="35"/>
      <c r="AL5" s="39"/>
      <c r="AM5" s="19"/>
    </row>
    <row r="6" spans="2:39" ht="16.5" customHeight="1" hidden="1">
      <c r="B6" s="35"/>
      <c r="C6" s="35"/>
      <c r="D6" s="35"/>
      <c r="E6" s="35"/>
      <c r="G6" s="35"/>
      <c r="H6" s="35"/>
      <c r="I6" s="45">
        <f ca="1">IF(ISERROR(INDIRECT(ADDRESS(4,47,1,1,I$7))),0,INDIRECT(ADDRESS(4,47,1,1,I$7)))</f>
        <v>0</v>
      </c>
      <c r="J6" s="35"/>
      <c r="K6" s="35"/>
      <c r="L6" s="35"/>
      <c r="M6" s="45"/>
      <c r="N6" s="45">
        <f ca="1">IF(ISERROR(INDIRECT(ADDRESS(4,47,1,1,N$7))),0,INDIRECT(ADDRESS(4,47,1,1,N$7)))</f>
        <v>0</v>
      </c>
      <c r="O6" s="35"/>
      <c r="P6" s="35"/>
      <c r="Q6" s="35"/>
      <c r="R6" s="45"/>
      <c r="S6" s="45">
        <f ca="1">IF(ISERROR(INDIRECT(ADDRESS(4,47,1,1,S$7))),0,INDIRECT(ADDRESS(4,47,1,1,S$7)))</f>
        <v>0</v>
      </c>
      <c r="T6" s="45"/>
      <c r="U6" s="45"/>
      <c r="V6" s="45"/>
      <c r="W6" s="35"/>
      <c r="X6" s="45">
        <f ca="1">IF(ISERROR(INDIRECT(ADDRESS(4,47,1,1,X$7))),0,INDIRECT(ADDRESS(4,47,1,1,X$7)))</f>
        <v>0</v>
      </c>
      <c r="Y6" s="45"/>
      <c r="Z6" s="45"/>
      <c r="AA6" s="45"/>
      <c r="AB6" s="35"/>
      <c r="AC6" s="45">
        <f ca="1">IF(ISERROR(INDIRECT(ADDRESS(4,47,1,1,AC$7))),0,INDIRECT(ADDRESS(4,47,1,1,AC$7)))</f>
        <v>0</v>
      </c>
      <c r="AD6" s="45"/>
      <c r="AE6" s="45"/>
      <c r="AF6" s="45"/>
      <c r="AG6" s="35"/>
      <c r="AH6" s="35"/>
      <c r="AI6" s="35"/>
      <c r="AJ6" s="35"/>
      <c r="AL6" s="39"/>
      <c r="AM6" s="19"/>
    </row>
    <row r="7" spans="2:41" ht="12.75">
      <c r="B7" s="52" t="s">
        <v>28</v>
      </c>
      <c r="C7" s="52"/>
      <c r="I7" s="79" t="e">
        <f>Trail_1_nazev</f>
        <v>#REF!</v>
      </c>
      <c r="J7" s="75"/>
      <c r="K7" s="75"/>
      <c r="L7" s="75"/>
      <c r="M7" s="80"/>
      <c r="N7" s="79" t="e">
        <f>Trail_2_nazev</f>
        <v>#REF!</v>
      </c>
      <c r="O7" s="75"/>
      <c r="P7" s="75"/>
      <c r="Q7" s="75"/>
      <c r="R7" s="80"/>
      <c r="S7" s="79" t="e">
        <f>Trail_3_nazev</f>
        <v>#REF!</v>
      </c>
      <c r="T7" s="78"/>
      <c r="U7" s="78"/>
      <c r="V7" s="78"/>
      <c r="W7" s="84"/>
      <c r="X7" s="79" t="e">
        <f>Trail_4_nazev</f>
        <v>#REF!</v>
      </c>
      <c r="Y7" s="78"/>
      <c r="Z7" s="78"/>
      <c r="AA7" s="78"/>
      <c r="AB7" s="84"/>
      <c r="AC7" s="79" t="e">
        <f>Trail_5_nazev</f>
        <v>#REF!</v>
      </c>
      <c r="AD7" s="78"/>
      <c r="AE7" s="78"/>
      <c r="AF7" s="78"/>
      <c r="AG7" s="84"/>
      <c r="AH7" s="13"/>
      <c r="AI7" s="20" t="s">
        <v>9</v>
      </c>
      <c r="AJ7" s="20" t="s">
        <v>9</v>
      </c>
      <c r="AK7" s="139"/>
      <c r="AM7" s="19" t="s">
        <v>19</v>
      </c>
      <c r="AN7" s="54" t="s">
        <v>4</v>
      </c>
      <c r="AO7" s="54" t="s">
        <v>4</v>
      </c>
    </row>
    <row r="8" spans="2:41" ht="12.75">
      <c r="B8" s="16" t="s">
        <v>9</v>
      </c>
      <c r="C8" s="16" t="s">
        <v>29</v>
      </c>
      <c r="D8" s="6" t="s">
        <v>1</v>
      </c>
      <c r="E8" s="6" t="s">
        <v>30</v>
      </c>
      <c r="F8" s="6" t="s">
        <v>26</v>
      </c>
      <c r="G8" s="6" t="s">
        <v>10</v>
      </c>
      <c r="H8" s="6"/>
      <c r="I8" s="85" t="s">
        <v>4</v>
      </c>
      <c r="J8" s="76" t="s">
        <v>0</v>
      </c>
      <c r="K8" s="77" t="s">
        <v>19</v>
      </c>
      <c r="L8" s="77" t="s">
        <v>43</v>
      </c>
      <c r="M8" s="81" t="s">
        <v>31</v>
      </c>
      <c r="N8" s="85" t="s">
        <v>4</v>
      </c>
      <c r="O8" s="76" t="s">
        <v>0</v>
      </c>
      <c r="P8" s="77" t="s">
        <v>19</v>
      </c>
      <c r="Q8" s="77" t="s">
        <v>43</v>
      </c>
      <c r="R8" s="81" t="s">
        <v>31</v>
      </c>
      <c r="S8" s="85" t="s">
        <v>4</v>
      </c>
      <c r="T8" s="76" t="s">
        <v>0</v>
      </c>
      <c r="U8" s="77" t="s">
        <v>19</v>
      </c>
      <c r="V8" s="77" t="s">
        <v>43</v>
      </c>
      <c r="W8" s="81" t="s">
        <v>31</v>
      </c>
      <c r="X8" s="85" t="s">
        <v>4</v>
      </c>
      <c r="Y8" s="76" t="s">
        <v>0</v>
      </c>
      <c r="Z8" s="77" t="s">
        <v>19</v>
      </c>
      <c r="AA8" s="77" t="s">
        <v>43</v>
      </c>
      <c r="AB8" s="81" t="s">
        <v>31</v>
      </c>
      <c r="AC8" s="85" t="s">
        <v>4</v>
      </c>
      <c r="AD8" s="76" t="s">
        <v>0</v>
      </c>
      <c r="AE8" s="77" t="s">
        <v>19</v>
      </c>
      <c r="AF8" s="77" t="s">
        <v>43</v>
      </c>
      <c r="AG8" s="81" t="s">
        <v>31</v>
      </c>
      <c r="AH8" s="7"/>
      <c r="AI8" s="20" t="s">
        <v>4</v>
      </c>
      <c r="AJ8" s="20" t="s">
        <v>0</v>
      </c>
      <c r="AK8" s="139"/>
      <c r="AL8" s="41"/>
      <c r="AM8" s="19" t="s">
        <v>4</v>
      </c>
      <c r="AN8" s="54" t="s">
        <v>35</v>
      </c>
      <c r="AO8" s="54" t="s">
        <v>36</v>
      </c>
    </row>
    <row r="9" spans="2:41" ht="12.75">
      <c r="B9" s="71" t="e">
        <f aca="true" t="shared" si="0" ref="B9:B40">RANK(AM9,$AM$9:$AM$63)</f>
        <v>#REF!</v>
      </c>
      <c r="C9" s="16" t="e">
        <f aca="true" t="shared" si="1" ref="C9:C40">RANK(AM9,IF($F9="O",$AN$9:$AN$63,$AO$9:$AO$63))</f>
        <v>#REF!</v>
      </c>
      <c r="D9" s="14" t="e">
        <f ca="1">OFFSET(#REF!,AL9,0)</f>
        <v>#REF!</v>
      </c>
      <c r="E9" s="14" t="e">
        <f ca="1">IF(OFFSET(#REF!,AL9,0)="","",(OFFSET(#REF!,AL9,0)))</f>
        <v>#REF!</v>
      </c>
      <c r="F9" s="14" t="e">
        <f ca="1">OFFSET(#REF!,AL9,0)</f>
        <v>#REF!</v>
      </c>
      <c r="G9" s="14" t="e">
        <f ca="1">OFFSET(#REF!,AL9,0)</f>
        <v>#REF!</v>
      </c>
      <c r="H9" s="14"/>
      <c r="I9" s="82" t="e">
        <f ca="1">OFFSET(#REF!,$L9-1,0)</f>
        <v>#REF!</v>
      </c>
      <c r="J9" s="60" t="e">
        <f ca="1">OFFSET(#REF!,$L9-1,0)</f>
        <v>#REF!</v>
      </c>
      <c r="K9" s="73" t="e">
        <f ca="1">OFFSET(#REF!,$L9-1,0)</f>
        <v>#REF!</v>
      </c>
      <c r="L9" s="74" t="e">
        <f>MATCH($AL9,#REF!,0)</f>
        <v>#REF!</v>
      </c>
      <c r="M9" s="83" t="e">
        <f ca="1">OFFSET(#REF!,$L9-1,0)</f>
        <v>#REF!</v>
      </c>
      <c r="N9" s="82" t="e">
        <f ca="1">OFFSET(#REF!,$Q9-1,0)</f>
        <v>#REF!</v>
      </c>
      <c r="O9" s="60" t="e">
        <f ca="1">OFFSET(#REF!,$Q9-1,0)</f>
        <v>#REF!</v>
      </c>
      <c r="P9" s="73" t="e">
        <f ca="1">OFFSET(#REF!,$Q9-1,0)</f>
        <v>#REF!</v>
      </c>
      <c r="Q9" s="74" t="e">
        <f>MATCH($AL9,#REF!,0)</f>
        <v>#REF!</v>
      </c>
      <c r="R9" s="83" t="e">
        <f ca="1">OFFSET(#REF!,$Q9-1,0)</f>
        <v>#REF!</v>
      </c>
      <c r="S9" s="82" t="e">
        <f ca="1">OFFSET(#REF!,$V9-1,0)</f>
        <v>#REF!</v>
      </c>
      <c r="T9" s="60" t="e">
        <f ca="1">OFFSET(#REF!,$V9-1,0)</f>
        <v>#REF!</v>
      </c>
      <c r="U9" s="73" t="e">
        <f ca="1">OFFSET(#REF!,$V9-1,0)</f>
        <v>#REF!</v>
      </c>
      <c r="V9" s="74" t="e">
        <f>MATCH($AL9,#REF!,0)</f>
        <v>#REF!</v>
      </c>
      <c r="W9" s="83" t="e">
        <f ca="1">OFFSET(#REF!,$V9-1,0)</f>
        <v>#REF!</v>
      </c>
      <c r="X9" s="82" t="e">
        <f ca="1">OFFSET(#REF!,$AA9-1,0)</f>
        <v>#REF!</v>
      </c>
      <c r="Y9" s="60" t="e">
        <f ca="1">OFFSET(#REF!,$AA9-1,0)</f>
        <v>#REF!</v>
      </c>
      <c r="Z9" s="73" t="e">
        <f ca="1">OFFSET(#REF!,$AA9-1,0)</f>
        <v>#REF!</v>
      </c>
      <c r="AA9" s="74" t="e">
        <f>MATCH($AL9,#REF!,0)</f>
        <v>#REF!</v>
      </c>
      <c r="AB9" s="83" t="e">
        <f ca="1">OFFSET(#REF!,$AA9-1,0)</f>
        <v>#REF!</v>
      </c>
      <c r="AC9" s="82" t="e">
        <f ca="1">OFFSET('Trail-5'!$BG$1,$AF9-1,0)</f>
        <v>#REF!</v>
      </c>
      <c r="AD9" s="60">
        <f ca="1">OFFSET('Trail-5'!$BH$1,$AF9-1,0)</f>
        <v>0</v>
      </c>
      <c r="AE9" s="73" t="e">
        <f ca="1">OFFSET('Trail-5'!$BL$1,$AF9-1,0)</f>
        <v>#REF!</v>
      </c>
      <c r="AF9" s="74">
        <f>MATCH($AL9,'Trail-5'!$BK$1:$BK$58,0)</f>
        <v>24</v>
      </c>
      <c r="AG9" s="83" t="e">
        <f ca="1">OFFSET('Trail-5'!$B$1,$AF9-1,0)</f>
        <v>#REF!</v>
      </c>
      <c r="AH9" s="22"/>
      <c r="AI9" s="28" t="e">
        <f aca="true" t="shared" si="2" ref="AI9:AI57">I9+N9+S9+X9+AC9</f>
        <v>#REF!</v>
      </c>
      <c r="AJ9" s="28" t="e">
        <f aca="true" t="shared" si="3" ref="AJ9:AJ40">J9+O9+T9+Y9+AD9</f>
        <v>#REF!</v>
      </c>
      <c r="AL9" s="42">
        <v>16</v>
      </c>
      <c r="AM9" s="17" t="e">
        <f aca="true" t="shared" si="4" ref="AM9:AM57">IF(G9=0,0,AI9+($AM$4*120-AJ9)/($AM$4*120))</f>
        <v>#REF!</v>
      </c>
      <c r="AN9" s="53" t="e">
        <f aca="true" t="shared" si="5" ref="AN9:AO28">IF($F9=AN$8,$AM9,0)</f>
        <v>#REF!</v>
      </c>
      <c r="AO9" s="53" t="e">
        <f t="shared" si="5"/>
        <v>#REF!</v>
      </c>
    </row>
    <row r="10" spans="2:41" ht="12.75">
      <c r="B10" s="71" t="e">
        <f t="shared" si="0"/>
        <v>#REF!</v>
      </c>
      <c r="C10" s="16" t="e">
        <f t="shared" si="1"/>
        <v>#REF!</v>
      </c>
      <c r="D10" s="14" t="e">
        <f ca="1">OFFSET(#REF!,AL10,0)</f>
        <v>#REF!</v>
      </c>
      <c r="E10" s="14" t="e">
        <f ca="1">IF(OFFSET(#REF!,AL10,0)="","",(OFFSET(#REF!,AL10,0)))</f>
        <v>#REF!</v>
      </c>
      <c r="F10" s="14" t="e">
        <f ca="1">OFFSET(#REF!,AL10,0)</f>
        <v>#REF!</v>
      </c>
      <c r="G10" s="14" t="e">
        <f ca="1">OFFSET(#REF!,AL10,0)</f>
        <v>#REF!</v>
      </c>
      <c r="H10" s="14"/>
      <c r="I10" s="82" t="e">
        <f ca="1">OFFSET(#REF!,$L10-1,0)</f>
        <v>#REF!</v>
      </c>
      <c r="J10" s="60" t="e">
        <f ca="1">OFFSET(#REF!,$L10-1,0)</f>
        <v>#REF!</v>
      </c>
      <c r="K10" s="73" t="e">
        <f ca="1">OFFSET(#REF!,$L10-1,0)</f>
        <v>#REF!</v>
      </c>
      <c r="L10" s="74" t="e">
        <f>MATCH($AL10,#REF!,0)</f>
        <v>#REF!</v>
      </c>
      <c r="M10" s="83" t="e">
        <f ca="1">OFFSET(#REF!,$L10-1,0)</f>
        <v>#REF!</v>
      </c>
      <c r="N10" s="82" t="e">
        <f ca="1">OFFSET(#REF!,$Q10-1,0)</f>
        <v>#REF!</v>
      </c>
      <c r="O10" s="60" t="e">
        <f ca="1">OFFSET(#REF!,$Q10-1,0)</f>
        <v>#REF!</v>
      </c>
      <c r="P10" s="73" t="e">
        <f ca="1">OFFSET(#REF!,$Q10-1,0)</f>
        <v>#REF!</v>
      </c>
      <c r="Q10" s="74" t="e">
        <f>MATCH($AL10,#REF!,0)</f>
        <v>#REF!</v>
      </c>
      <c r="R10" s="83" t="e">
        <f ca="1">OFFSET(#REF!,$Q10-1,0)</f>
        <v>#REF!</v>
      </c>
      <c r="S10" s="82" t="e">
        <f ca="1">OFFSET(#REF!,$V10-1,0)</f>
        <v>#REF!</v>
      </c>
      <c r="T10" s="60" t="e">
        <f ca="1">OFFSET(#REF!,$V10-1,0)</f>
        <v>#REF!</v>
      </c>
      <c r="U10" s="73" t="e">
        <f ca="1">OFFSET(#REF!,$V10-1,0)</f>
        <v>#REF!</v>
      </c>
      <c r="V10" s="74" t="e">
        <f>MATCH($AL10,#REF!,0)</f>
        <v>#REF!</v>
      </c>
      <c r="W10" s="83" t="e">
        <f ca="1">OFFSET(#REF!,$V10-1,0)</f>
        <v>#REF!</v>
      </c>
      <c r="X10" s="82" t="e">
        <f ca="1">OFFSET(#REF!,$AA10-1,0)</f>
        <v>#REF!</v>
      </c>
      <c r="Y10" s="60" t="e">
        <f ca="1">OFFSET(#REF!,$AA10-1,0)</f>
        <v>#REF!</v>
      </c>
      <c r="Z10" s="73" t="e">
        <f ca="1">OFFSET(#REF!,$AA10-1,0)</f>
        <v>#REF!</v>
      </c>
      <c r="AA10" s="74" t="e">
        <f>MATCH($AL10,#REF!,0)</f>
        <v>#REF!</v>
      </c>
      <c r="AB10" s="83" t="e">
        <f ca="1">OFFSET(#REF!,$AA10-1,0)</f>
        <v>#REF!</v>
      </c>
      <c r="AC10" s="82" t="e">
        <f ca="1">OFFSET('Trail-5'!$BG$1,$AF10-1,0)</f>
        <v>#REF!</v>
      </c>
      <c r="AD10" s="60">
        <f ca="1">OFFSET('Trail-5'!$BH$1,$AF10-1,0)</f>
        <v>0</v>
      </c>
      <c r="AE10" s="73" t="e">
        <f ca="1">OFFSET('Trail-5'!$BL$1,$AF10-1,0)</f>
        <v>#REF!</v>
      </c>
      <c r="AF10" s="74">
        <f>MATCH($AL10,'Trail-5'!$BK$1:$BK$58,0)</f>
        <v>9</v>
      </c>
      <c r="AG10" s="83" t="e">
        <f ca="1">OFFSET('Trail-5'!$B$1,$AF10-1,0)</f>
        <v>#REF!</v>
      </c>
      <c r="AH10" s="22"/>
      <c r="AI10" s="28" t="e">
        <f>I10+N10+S10+X10+AC10</f>
        <v>#REF!</v>
      </c>
      <c r="AJ10" s="28" t="e">
        <f t="shared" si="3"/>
        <v>#REF!</v>
      </c>
      <c r="AL10" s="42">
        <v>1</v>
      </c>
      <c r="AM10" s="17" t="e">
        <f>IF(G10=0,0,AI10+($AM$4*120-AJ10)/($AM$4*120))</f>
        <v>#REF!</v>
      </c>
      <c r="AN10" s="53" t="e">
        <f t="shared" si="5"/>
        <v>#REF!</v>
      </c>
      <c r="AO10" s="53" t="e">
        <f t="shared" si="5"/>
        <v>#REF!</v>
      </c>
    </row>
    <row r="11" spans="2:41" ht="12.75">
      <c r="B11" s="71" t="e">
        <f t="shared" si="0"/>
        <v>#REF!</v>
      </c>
      <c r="C11" s="16" t="e">
        <f t="shared" si="1"/>
        <v>#REF!</v>
      </c>
      <c r="D11" s="14" t="e">
        <f ca="1">OFFSET(#REF!,AL11,0)</f>
        <v>#REF!</v>
      </c>
      <c r="E11" s="14" t="e">
        <f ca="1">IF(OFFSET(#REF!,AL11,0)="","",(OFFSET(#REF!,AL11,0)))</f>
        <v>#REF!</v>
      </c>
      <c r="F11" s="14" t="e">
        <f ca="1">OFFSET(#REF!,AL11,0)</f>
        <v>#REF!</v>
      </c>
      <c r="G11" s="14" t="e">
        <f ca="1">OFFSET(#REF!,AL11,0)</f>
        <v>#REF!</v>
      </c>
      <c r="H11" s="14"/>
      <c r="I11" s="82" t="e">
        <f ca="1">OFFSET(#REF!,$L11-1,0)</f>
        <v>#REF!</v>
      </c>
      <c r="J11" s="60" t="e">
        <f ca="1">OFFSET(#REF!,$L11-1,0)</f>
        <v>#REF!</v>
      </c>
      <c r="K11" s="73" t="e">
        <f ca="1">OFFSET(#REF!,$L11-1,0)</f>
        <v>#REF!</v>
      </c>
      <c r="L11" s="74" t="e">
        <f>MATCH($AL11,#REF!,0)</f>
        <v>#REF!</v>
      </c>
      <c r="M11" s="83" t="e">
        <f ca="1">OFFSET(#REF!,$L11-1,0)</f>
        <v>#REF!</v>
      </c>
      <c r="N11" s="82" t="e">
        <f ca="1">OFFSET(#REF!,$Q11-1,0)</f>
        <v>#REF!</v>
      </c>
      <c r="O11" s="60" t="e">
        <f ca="1">OFFSET(#REF!,$Q11-1,0)</f>
        <v>#REF!</v>
      </c>
      <c r="P11" s="73" t="e">
        <f ca="1">OFFSET(#REF!,$Q11-1,0)</f>
        <v>#REF!</v>
      </c>
      <c r="Q11" s="74" t="e">
        <f>MATCH($AL11,#REF!,0)</f>
        <v>#REF!</v>
      </c>
      <c r="R11" s="83" t="e">
        <f ca="1">OFFSET(#REF!,$Q11-1,0)</f>
        <v>#REF!</v>
      </c>
      <c r="S11" s="82" t="e">
        <f ca="1">OFFSET(#REF!,$V11-1,0)</f>
        <v>#REF!</v>
      </c>
      <c r="T11" s="60" t="e">
        <f ca="1">OFFSET(#REF!,$V11-1,0)</f>
        <v>#REF!</v>
      </c>
      <c r="U11" s="73" t="e">
        <f ca="1">OFFSET(#REF!,$V11-1,0)</f>
        <v>#REF!</v>
      </c>
      <c r="V11" s="74" t="e">
        <f>MATCH($AL11,#REF!,0)</f>
        <v>#REF!</v>
      </c>
      <c r="W11" s="83" t="e">
        <f ca="1">OFFSET(#REF!,$V11-1,0)</f>
        <v>#REF!</v>
      </c>
      <c r="X11" s="82" t="e">
        <f ca="1">OFFSET(#REF!,$AA11-1,0)</f>
        <v>#REF!</v>
      </c>
      <c r="Y11" s="60" t="e">
        <f ca="1">OFFSET(#REF!,$AA11-1,0)</f>
        <v>#REF!</v>
      </c>
      <c r="Z11" s="73" t="e">
        <f ca="1">OFFSET(#REF!,$AA11-1,0)</f>
        <v>#REF!</v>
      </c>
      <c r="AA11" s="74" t="e">
        <f>MATCH($AL11,#REF!,0)</f>
        <v>#REF!</v>
      </c>
      <c r="AB11" s="83" t="e">
        <f ca="1">OFFSET(#REF!,$AA11-1,0)</f>
        <v>#REF!</v>
      </c>
      <c r="AC11" s="82" t="e">
        <f ca="1">OFFSET('Trail-5'!$BG$1,$AF11-1,0)</f>
        <v>#REF!</v>
      </c>
      <c r="AD11" s="60">
        <f ca="1">OFFSET('Trail-5'!$BH$1,$AF11-1,0)</f>
        <v>0</v>
      </c>
      <c r="AE11" s="73" t="e">
        <f ca="1">OFFSET('Trail-5'!$BL$1,$AF11-1,0)</f>
        <v>#REF!</v>
      </c>
      <c r="AF11" s="74">
        <f>MATCH($AL11,'Trail-5'!$BK$1:$BK$58,0)</f>
        <v>10</v>
      </c>
      <c r="AG11" s="83" t="e">
        <f ca="1">OFFSET('Trail-5'!$B$1,$AF11-1,0)</f>
        <v>#REF!</v>
      </c>
      <c r="AH11" s="22"/>
      <c r="AI11" s="28" t="e">
        <f t="shared" si="2"/>
        <v>#REF!</v>
      </c>
      <c r="AJ11" s="28" t="e">
        <f t="shared" si="3"/>
        <v>#REF!</v>
      </c>
      <c r="AL11" s="42">
        <v>12</v>
      </c>
      <c r="AM11" s="17" t="e">
        <f t="shared" si="4"/>
        <v>#REF!</v>
      </c>
      <c r="AN11" s="53" t="e">
        <f t="shared" si="5"/>
        <v>#REF!</v>
      </c>
      <c r="AO11" s="53" t="e">
        <f t="shared" si="5"/>
        <v>#REF!</v>
      </c>
    </row>
    <row r="12" spans="2:41" ht="12.75">
      <c r="B12" s="71" t="e">
        <f t="shared" si="0"/>
        <v>#REF!</v>
      </c>
      <c r="C12" s="16" t="e">
        <f t="shared" si="1"/>
        <v>#REF!</v>
      </c>
      <c r="D12" s="14" t="e">
        <f ca="1">OFFSET(#REF!,AL12,0)</f>
        <v>#REF!</v>
      </c>
      <c r="E12" s="14" t="e">
        <f ca="1">IF(OFFSET(#REF!,AL12,0)="","",(OFFSET(#REF!,AL12,0)))</f>
        <v>#REF!</v>
      </c>
      <c r="F12" s="14" t="e">
        <f ca="1">OFFSET(#REF!,AL12,0)</f>
        <v>#REF!</v>
      </c>
      <c r="G12" s="14" t="e">
        <f ca="1">OFFSET(#REF!,AL12,0)</f>
        <v>#REF!</v>
      </c>
      <c r="H12" s="14"/>
      <c r="I12" s="82" t="e">
        <f ca="1">OFFSET(#REF!,$L12-1,0)</f>
        <v>#REF!</v>
      </c>
      <c r="J12" s="60" t="e">
        <f ca="1">OFFSET(#REF!,$L12-1,0)</f>
        <v>#REF!</v>
      </c>
      <c r="K12" s="73" t="e">
        <f ca="1">OFFSET(#REF!,$L12-1,0)</f>
        <v>#REF!</v>
      </c>
      <c r="L12" s="74" t="e">
        <f>MATCH($AL12,#REF!,0)</f>
        <v>#REF!</v>
      </c>
      <c r="M12" s="83" t="e">
        <f ca="1">OFFSET(#REF!,$L12-1,0)</f>
        <v>#REF!</v>
      </c>
      <c r="N12" s="82" t="e">
        <f ca="1">OFFSET(#REF!,$Q12-1,0)</f>
        <v>#REF!</v>
      </c>
      <c r="O12" s="60" t="e">
        <f ca="1">OFFSET(#REF!,$Q12-1,0)</f>
        <v>#REF!</v>
      </c>
      <c r="P12" s="73" t="e">
        <f ca="1">OFFSET(#REF!,$Q12-1,0)</f>
        <v>#REF!</v>
      </c>
      <c r="Q12" s="74" t="e">
        <f>MATCH($AL12,#REF!,0)</f>
        <v>#REF!</v>
      </c>
      <c r="R12" s="83" t="e">
        <f ca="1">OFFSET(#REF!,$Q12-1,0)</f>
        <v>#REF!</v>
      </c>
      <c r="S12" s="82" t="e">
        <f ca="1">OFFSET(#REF!,$V12-1,0)</f>
        <v>#REF!</v>
      </c>
      <c r="T12" s="60" t="e">
        <f ca="1">OFFSET(#REF!,$V12-1,0)</f>
        <v>#REF!</v>
      </c>
      <c r="U12" s="73" t="e">
        <f ca="1">OFFSET(#REF!,$V12-1,0)</f>
        <v>#REF!</v>
      </c>
      <c r="V12" s="74" t="e">
        <f>MATCH($AL12,#REF!,0)</f>
        <v>#REF!</v>
      </c>
      <c r="W12" s="83" t="e">
        <f ca="1">OFFSET(#REF!,$V12-1,0)</f>
        <v>#REF!</v>
      </c>
      <c r="X12" s="82" t="e">
        <f ca="1">OFFSET(#REF!,$AA12-1,0)</f>
        <v>#REF!</v>
      </c>
      <c r="Y12" s="60" t="e">
        <f ca="1">OFFSET(#REF!,$AA12-1,0)</f>
        <v>#REF!</v>
      </c>
      <c r="Z12" s="73" t="e">
        <f ca="1">OFFSET(#REF!,$AA12-1,0)</f>
        <v>#REF!</v>
      </c>
      <c r="AA12" s="74" t="e">
        <f>MATCH($AL12,#REF!,0)</f>
        <v>#REF!</v>
      </c>
      <c r="AB12" s="83" t="e">
        <f ca="1">OFFSET(#REF!,$AA12-1,0)</f>
        <v>#REF!</v>
      </c>
      <c r="AC12" s="82" t="e">
        <f ca="1">OFFSET('Trail-5'!$BG$1,$AF12-1,0)</f>
        <v>#REF!</v>
      </c>
      <c r="AD12" s="60">
        <f ca="1">OFFSET('Trail-5'!$BH$1,$AF12-1,0)</f>
        <v>0</v>
      </c>
      <c r="AE12" s="73" t="e">
        <f ca="1">OFFSET('Trail-5'!$BL$1,$AF12-1,0)</f>
        <v>#REF!</v>
      </c>
      <c r="AF12" s="74">
        <f>MATCH($AL12,'Trail-5'!$BK$1:$BK$58,0)</f>
        <v>23</v>
      </c>
      <c r="AG12" s="83" t="e">
        <f ca="1">OFFSET('Trail-5'!$B$1,$AF12-1,0)</f>
        <v>#REF!</v>
      </c>
      <c r="AH12" s="22"/>
      <c r="AI12" s="28" t="e">
        <f t="shared" si="2"/>
        <v>#REF!</v>
      </c>
      <c r="AJ12" s="28" t="e">
        <f t="shared" si="3"/>
        <v>#REF!</v>
      </c>
      <c r="AL12" s="42">
        <v>15</v>
      </c>
      <c r="AM12" s="17" t="e">
        <f t="shared" si="4"/>
        <v>#REF!</v>
      </c>
      <c r="AN12" s="53" t="e">
        <f t="shared" si="5"/>
        <v>#REF!</v>
      </c>
      <c r="AO12" s="53" t="e">
        <f t="shared" si="5"/>
        <v>#REF!</v>
      </c>
    </row>
    <row r="13" spans="2:41" ht="12" customHeight="1">
      <c r="B13" s="71" t="e">
        <f t="shared" si="0"/>
        <v>#REF!</v>
      </c>
      <c r="C13" s="16" t="e">
        <f t="shared" si="1"/>
        <v>#REF!</v>
      </c>
      <c r="D13" s="14" t="e">
        <f ca="1">OFFSET(#REF!,AL13,0)</f>
        <v>#REF!</v>
      </c>
      <c r="E13" s="14" t="e">
        <f ca="1">IF(OFFSET(#REF!,AL13,0)="","",(OFFSET(#REF!,AL13,0)))</f>
        <v>#REF!</v>
      </c>
      <c r="F13" s="14" t="e">
        <f ca="1">OFFSET(#REF!,AL13,0)</f>
        <v>#REF!</v>
      </c>
      <c r="G13" s="14" t="e">
        <f ca="1">OFFSET(#REF!,AL13,0)</f>
        <v>#REF!</v>
      </c>
      <c r="H13" s="14"/>
      <c r="I13" s="82" t="e">
        <f ca="1">OFFSET(#REF!,$L13-1,0)</f>
        <v>#REF!</v>
      </c>
      <c r="J13" s="60" t="e">
        <f ca="1">OFFSET(#REF!,$L13-1,0)</f>
        <v>#REF!</v>
      </c>
      <c r="K13" s="73" t="e">
        <f ca="1">OFFSET(#REF!,$L13-1,0)</f>
        <v>#REF!</v>
      </c>
      <c r="L13" s="74" t="e">
        <f>MATCH($AL13,#REF!,0)</f>
        <v>#REF!</v>
      </c>
      <c r="M13" s="83" t="e">
        <f ca="1">OFFSET(#REF!,$L13-1,0)</f>
        <v>#REF!</v>
      </c>
      <c r="N13" s="82" t="e">
        <f ca="1">OFFSET(#REF!,$Q13-1,0)</f>
        <v>#REF!</v>
      </c>
      <c r="O13" s="60" t="e">
        <f ca="1">OFFSET(#REF!,$Q13-1,0)</f>
        <v>#REF!</v>
      </c>
      <c r="P13" s="73" t="e">
        <f ca="1">OFFSET(#REF!,$Q13-1,0)</f>
        <v>#REF!</v>
      </c>
      <c r="Q13" s="74" t="e">
        <f>MATCH($AL13,#REF!,0)</f>
        <v>#REF!</v>
      </c>
      <c r="R13" s="83" t="e">
        <f ca="1">OFFSET(#REF!,$Q13-1,0)</f>
        <v>#REF!</v>
      </c>
      <c r="S13" s="82" t="e">
        <f ca="1">OFFSET(#REF!,$V13-1,0)</f>
        <v>#REF!</v>
      </c>
      <c r="T13" s="60" t="e">
        <f ca="1">OFFSET(#REF!,$V13-1,0)</f>
        <v>#REF!</v>
      </c>
      <c r="U13" s="73" t="e">
        <f ca="1">OFFSET(#REF!,$V13-1,0)</f>
        <v>#REF!</v>
      </c>
      <c r="V13" s="74" t="e">
        <f>MATCH($AL13,#REF!,0)</f>
        <v>#REF!</v>
      </c>
      <c r="W13" s="83" t="e">
        <f ca="1">OFFSET(#REF!,$V13-1,0)</f>
        <v>#REF!</v>
      </c>
      <c r="X13" s="82" t="e">
        <f ca="1">OFFSET(#REF!,$AA13-1,0)</f>
        <v>#REF!</v>
      </c>
      <c r="Y13" s="60" t="e">
        <f ca="1">OFFSET(#REF!,$AA13-1,0)</f>
        <v>#REF!</v>
      </c>
      <c r="Z13" s="73" t="e">
        <f ca="1">OFFSET(#REF!,$AA13-1,0)</f>
        <v>#REF!</v>
      </c>
      <c r="AA13" s="74" t="e">
        <f>MATCH($AL13,#REF!,0)</f>
        <v>#REF!</v>
      </c>
      <c r="AB13" s="83" t="e">
        <f ca="1">OFFSET(#REF!,$AA13-1,0)</f>
        <v>#REF!</v>
      </c>
      <c r="AC13" s="82" t="e">
        <f ca="1">OFFSET('Trail-5'!$BG$1,$AF13-1,0)</f>
        <v>#REF!</v>
      </c>
      <c r="AD13" s="60">
        <f ca="1">OFFSET('Trail-5'!$BH$1,$AF13-1,0)</f>
        <v>0</v>
      </c>
      <c r="AE13" s="73" t="e">
        <f ca="1">OFFSET('Trail-5'!$BL$1,$AF13-1,0)</f>
        <v>#REF!</v>
      </c>
      <c r="AF13" s="74">
        <f>MATCH($AL13,'Trail-5'!$BK$1:$BK$58,0)</f>
        <v>11</v>
      </c>
      <c r="AG13" s="83" t="e">
        <f ca="1">OFFSET('Trail-5'!$B$1,$AF13-1,0)</f>
        <v>#REF!</v>
      </c>
      <c r="AH13" s="22"/>
      <c r="AI13" s="28" t="e">
        <f t="shared" si="2"/>
        <v>#REF!</v>
      </c>
      <c r="AJ13" s="28" t="e">
        <f t="shared" si="3"/>
        <v>#REF!</v>
      </c>
      <c r="AL13" s="42">
        <v>9</v>
      </c>
      <c r="AM13" s="17" t="e">
        <f t="shared" si="4"/>
        <v>#REF!</v>
      </c>
      <c r="AN13" s="53" t="e">
        <f t="shared" si="5"/>
        <v>#REF!</v>
      </c>
      <c r="AO13" s="53" t="e">
        <f t="shared" si="5"/>
        <v>#REF!</v>
      </c>
    </row>
    <row r="14" spans="2:41" ht="12" customHeight="1">
      <c r="B14" s="71" t="e">
        <f t="shared" si="0"/>
        <v>#REF!</v>
      </c>
      <c r="C14" s="16" t="e">
        <f t="shared" si="1"/>
        <v>#REF!</v>
      </c>
      <c r="D14" s="14" t="e">
        <f ca="1">OFFSET(#REF!,AL14,0)</f>
        <v>#REF!</v>
      </c>
      <c r="E14" s="14" t="e">
        <f ca="1">IF(OFFSET(#REF!,AL14,0)="","",(OFFSET(#REF!,AL14,0)))</f>
        <v>#REF!</v>
      </c>
      <c r="F14" s="14" t="e">
        <f ca="1">OFFSET(#REF!,AL14,0)</f>
        <v>#REF!</v>
      </c>
      <c r="G14" s="14" t="e">
        <f ca="1">OFFSET(#REF!,AL14,0)</f>
        <v>#REF!</v>
      </c>
      <c r="H14" s="14"/>
      <c r="I14" s="82" t="e">
        <f ca="1">OFFSET(#REF!,$L14-1,0)</f>
        <v>#REF!</v>
      </c>
      <c r="J14" s="60" t="e">
        <f ca="1">OFFSET(#REF!,$L14-1,0)</f>
        <v>#REF!</v>
      </c>
      <c r="K14" s="73" t="e">
        <f ca="1">OFFSET(#REF!,$L14-1,0)</f>
        <v>#REF!</v>
      </c>
      <c r="L14" s="74" t="e">
        <f>MATCH($AL14,#REF!,0)</f>
        <v>#REF!</v>
      </c>
      <c r="M14" s="83" t="e">
        <f ca="1">OFFSET(#REF!,$L14-1,0)</f>
        <v>#REF!</v>
      </c>
      <c r="N14" s="82" t="e">
        <f ca="1">OFFSET(#REF!,$Q14-1,0)</f>
        <v>#REF!</v>
      </c>
      <c r="O14" s="60" t="e">
        <f ca="1">OFFSET(#REF!,$Q14-1,0)</f>
        <v>#REF!</v>
      </c>
      <c r="P14" s="73" t="e">
        <f ca="1">OFFSET(#REF!,$Q14-1,0)</f>
        <v>#REF!</v>
      </c>
      <c r="Q14" s="74" t="e">
        <f>MATCH($AL14,#REF!,0)</f>
        <v>#REF!</v>
      </c>
      <c r="R14" s="83" t="e">
        <f ca="1">OFFSET(#REF!,$Q14-1,0)</f>
        <v>#REF!</v>
      </c>
      <c r="S14" s="82" t="e">
        <f ca="1">OFFSET(#REF!,$V14-1,0)</f>
        <v>#REF!</v>
      </c>
      <c r="T14" s="60" t="e">
        <f ca="1">OFFSET(#REF!,$V14-1,0)</f>
        <v>#REF!</v>
      </c>
      <c r="U14" s="73" t="e">
        <f ca="1">OFFSET(#REF!,$V14-1,0)</f>
        <v>#REF!</v>
      </c>
      <c r="V14" s="74" t="e">
        <f>MATCH($AL14,#REF!,0)</f>
        <v>#REF!</v>
      </c>
      <c r="W14" s="83" t="e">
        <f ca="1">OFFSET(#REF!,$V14-1,0)</f>
        <v>#REF!</v>
      </c>
      <c r="X14" s="82" t="e">
        <f ca="1">OFFSET(#REF!,$AA14-1,0)</f>
        <v>#REF!</v>
      </c>
      <c r="Y14" s="60" t="e">
        <f ca="1">OFFSET(#REF!,$AA14-1,0)</f>
        <v>#REF!</v>
      </c>
      <c r="Z14" s="73" t="e">
        <f ca="1">OFFSET(#REF!,$AA14-1,0)</f>
        <v>#REF!</v>
      </c>
      <c r="AA14" s="74" t="e">
        <f>MATCH($AL14,#REF!,0)</f>
        <v>#REF!</v>
      </c>
      <c r="AB14" s="83" t="e">
        <f ca="1">OFFSET(#REF!,$AA14-1,0)</f>
        <v>#REF!</v>
      </c>
      <c r="AC14" s="82" t="e">
        <f ca="1">OFFSET('Trail-5'!$BG$1,$AF14-1,0)</f>
        <v>#REF!</v>
      </c>
      <c r="AD14" s="60">
        <f ca="1">OFFSET('Trail-5'!$BH$1,$AF14-1,0)</f>
        <v>0</v>
      </c>
      <c r="AE14" s="73" t="e">
        <f ca="1">OFFSET('Trail-5'!$BL$1,$AF14-1,0)</f>
        <v>#REF!</v>
      </c>
      <c r="AF14" s="74">
        <f>MATCH($AL14,'Trail-5'!$BK$1:$BK$58,0)</f>
        <v>12</v>
      </c>
      <c r="AG14" s="83" t="e">
        <f ca="1">OFFSET('Trail-5'!$B$1,$AF14-1,0)</f>
        <v>#REF!</v>
      </c>
      <c r="AH14" s="22"/>
      <c r="AI14" s="28" t="e">
        <f t="shared" si="2"/>
        <v>#REF!</v>
      </c>
      <c r="AJ14" s="28" t="e">
        <f t="shared" si="3"/>
        <v>#REF!</v>
      </c>
      <c r="AL14" s="42">
        <v>2</v>
      </c>
      <c r="AM14" s="17" t="e">
        <f t="shared" si="4"/>
        <v>#REF!</v>
      </c>
      <c r="AN14" s="53" t="e">
        <f t="shared" si="5"/>
        <v>#REF!</v>
      </c>
      <c r="AO14" s="53" t="e">
        <f t="shared" si="5"/>
        <v>#REF!</v>
      </c>
    </row>
    <row r="15" spans="2:41" ht="12.75">
      <c r="B15" s="71" t="e">
        <f t="shared" si="0"/>
        <v>#REF!</v>
      </c>
      <c r="C15" s="16" t="e">
        <f t="shared" si="1"/>
        <v>#REF!</v>
      </c>
      <c r="D15" s="14" t="e">
        <f ca="1">OFFSET(#REF!,AL15,0)</f>
        <v>#REF!</v>
      </c>
      <c r="E15" s="14" t="e">
        <f ca="1">IF(OFFSET(#REF!,AL15,0)="","",(OFFSET(#REF!,AL15,0)))</f>
        <v>#REF!</v>
      </c>
      <c r="F15" s="14" t="e">
        <f ca="1">OFFSET(#REF!,AL15,0)</f>
        <v>#REF!</v>
      </c>
      <c r="G15" s="14" t="e">
        <f ca="1">OFFSET(#REF!,AL15,0)</f>
        <v>#REF!</v>
      </c>
      <c r="H15" s="14"/>
      <c r="I15" s="82" t="e">
        <f ca="1">OFFSET(#REF!,$L15-1,0)</f>
        <v>#REF!</v>
      </c>
      <c r="J15" s="60" t="e">
        <f ca="1">OFFSET(#REF!,$L15-1,0)</f>
        <v>#REF!</v>
      </c>
      <c r="K15" s="73" t="e">
        <f ca="1">OFFSET(#REF!,$L15-1,0)</f>
        <v>#REF!</v>
      </c>
      <c r="L15" s="74" t="e">
        <f>MATCH($AL15,#REF!,0)</f>
        <v>#REF!</v>
      </c>
      <c r="M15" s="83" t="e">
        <f ca="1">OFFSET(#REF!,$L15-1,0)</f>
        <v>#REF!</v>
      </c>
      <c r="N15" s="82" t="e">
        <f ca="1">OFFSET(#REF!,$Q15-1,0)</f>
        <v>#REF!</v>
      </c>
      <c r="O15" s="60" t="e">
        <f ca="1">OFFSET(#REF!,$Q15-1,0)</f>
        <v>#REF!</v>
      </c>
      <c r="P15" s="73" t="e">
        <f ca="1">OFFSET(#REF!,$Q15-1,0)</f>
        <v>#REF!</v>
      </c>
      <c r="Q15" s="74" t="e">
        <f>MATCH($AL15,#REF!,0)</f>
        <v>#REF!</v>
      </c>
      <c r="R15" s="83" t="e">
        <f ca="1">OFFSET(#REF!,$Q15-1,0)</f>
        <v>#REF!</v>
      </c>
      <c r="S15" s="82" t="e">
        <f ca="1">OFFSET(#REF!,$V15-1,0)</f>
        <v>#REF!</v>
      </c>
      <c r="T15" s="60" t="e">
        <f ca="1">OFFSET(#REF!,$V15-1,0)</f>
        <v>#REF!</v>
      </c>
      <c r="U15" s="73" t="e">
        <f ca="1">OFFSET(#REF!,$V15-1,0)</f>
        <v>#REF!</v>
      </c>
      <c r="V15" s="74" t="e">
        <f>MATCH($AL15,#REF!,0)</f>
        <v>#REF!</v>
      </c>
      <c r="W15" s="83" t="e">
        <f ca="1">OFFSET(#REF!,$V15-1,0)</f>
        <v>#REF!</v>
      </c>
      <c r="X15" s="82" t="e">
        <f ca="1">OFFSET(#REF!,$AA15-1,0)</f>
        <v>#REF!</v>
      </c>
      <c r="Y15" s="60" t="e">
        <f ca="1">OFFSET(#REF!,$AA15-1,0)</f>
        <v>#REF!</v>
      </c>
      <c r="Z15" s="73" t="e">
        <f ca="1">OFFSET(#REF!,$AA15-1,0)</f>
        <v>#REF!</v>
      </c>
      <c r="AA15" s="74" t="e">
        <f>MATCH($AL15,#REF!,0)</f>
        <v>#REF!</v>
      </c>
      <c r="AB15" s="83" t="e">
        <f ca="1">OFFSET(#REF!,$AA15-1,0)</f>
        <v>#REF!</v>
      </c>
      <c r="AC15" s="82" t="e">
        <f ca="1">OFFSET('Trail-5'!$BG$1,$AF15-1,0)</f>
        <v>#REF!</v>
      </c>
      <c r="AD15" s="60">
        <f ca="1">OFFSET('Trail-5'!$BH$1,$AF15-1,0)</f>
        <v>0</v>
      </c>
      <c r="AE15" s="73" t="e">
        <f ca="1">OFFSET('Trail-5'!$BL$1,$AF15-1,0)</f>
        <v>#REF!</v>
      </c>
      <c r="AF15" s="74">
        <f>MATCH($AL15,'Trail-5'!$BK$1:$BK$58,0)</f>
        <v>13</v>
      </c>
      <c r="AG15" s="83" t="e">
        <f ca="1">OFFSET('Trail-5'!$B$1,$AF15-1,0)</f>
        <v>#REF!</v>
      </c>
      <c r="AH15" s="22"/>
      <c r="AI15" s="28" t="e">
        <f t="shared" si="2"/>
        <v>#REF!</v>
      </c>
      <c r="AJ15" s="28" t="e">
        <f t="shared" si="3"/>
        <v>#REF!</v>
      </c>
      <c r="AL15" s="42">
        <v>10</v>
      </c>
      <c r="AM15" s="17" t="e">
        <f t="shared" si="4"/>
        <v>#REF!</v>
      </c>
      <c r="AN15" s="53" t="e">
        <f t="shared" si="5"/>
        <v>#REF!</v>
      </c>
      <c r="AO15" s="53" t="e">
        <f t="shared" si="5"/>
        <v>#REF!</v>
      </c>
    </row>
    <row r="16" spans="2:41" ht="12" customHeight="1">
      <c r="B16" s="71" t="e">
        <f t="shared" si="0"/>
        <v>#REF!</v>
      </c>
      <c r="C16" s="16" t="e">
        <f t="shared" si="1"/>
        <v>#REF!</v>
      </c>
      <c r="D16" s="14" t="e">
        <f ca="1">OFFSET(#REF!,AL16,0)</f>
        <v>#REF!</v>
      </c>
      <c r="E16" s="14" t="e">
        <f ca="1">IF(OFFSET(#REF!,AL16,0)="","",(OFFSET(#REF!,AL16,0)))</f>
        <v>#REF!</v>
      </c>
      <c r="F16" s="14" t="e">
        <f ca="1">OFFSET(#REF!,AL16,0)</f>
        <v>#REF!</v>
      </c>
      <c r="G16" s="14" t="e">
        <f ca="1">OFFSET(#REF!,AL16,0)</f>
        <v>#REF!</v>
      </c>
      <c r="H16" s="14"/>
      <c r="I16" s="82" t="e">
        <f ca="1">OFFSET(#REF!,$L16-1,0)</f>
        <v>#REF!</v>
      </c>
      <c r="J16" s="60" t="e">
        <f ca="1">OFFSET(#REF!,$L16-1,0)</f>
        <v>#REF!</v>
      </c>
      <c r="K16" s="73" t="e">
        <f ca="1">OFFSET(#REF!,$L16-1,0)</f>
        <v>#REF!</v>
      </c>
      <c r="L16" s="74" t="e">
        <f>MATCH($AL16,#REF!,0)</f>
        <v>#REF!</v>
      </c>
      <c r="M16" s="83" t="e">
        <f ca="1">OFFSET(#REF!,$L16-1,0)</f>
        <v>#REF!</v>
      </c>
      <c r="N16" s="82" t="e">
        <f ca="1">OFFSET(#REF!,$Q16-1,0)</f>
        <v>#REF!</v>
      </c>
      <c r="O16" s="60" t="e">
        <f ca="1">OFFSET(#REF!,$Q16-1,0)</f>
        <v>#REF!</v>
      </c>
      <c r="P16" s="73" t="e">
        <f ca="1">OFFSET(#REF!,$Q16-1,0)</f>
        <v>#REF!</v>
      </c>
      <c r="Q16" s="74" t="e">
        <f>MATCH($AL16,#REF!,0)</f>
        <v>#REF!</v>
      </c>
      <c r="R16" s="83" t="e">
        <f ca="1">OFFSET(#REF!,$Q16-1,0)</f>
        <v>#REF!</v>
      </c>
      <c r="S16" s="82" t="e">
        <f ca="1">OFFSET(#REF!,$V16-1,0)</f>
        <v>#REF!</v>
      </c>
      <c r="T16" s="60" t="e">
        <f ca="1">OFFSET(#REF!,$V16-1,0)</f>
        <v>#REF!</v>
      </c>
      <c r="U16" s="73" t="e">
        <f ca="1">OFFSET(#REF!,$V16-1,0)</f>
        <v>#REF!</v>
      </c>
      <c r="V16" s="74" t="e">
        <f>MATCH($AL16,#REF!,0)</f>
        <v>#REF!</v>
      </c>
      <c r="W16" s="83" t="e">
        <f ca="1">OFFSET(#REF!,$V16-1,0)</f>
        <v>#REF!</v>
      </c>
      <c r="X16" s="82" t="e">
        <f ca="1">OFFSET(#REF!,$AA16-1,0)</f>
        <v>#REF!</v>
      </c>
      <c r="Y16" s="60" t="e">
        <f ca="1">OFFSET(#REF!,$AA16-1,0)</f>
        <v>#REF!</v>
      </c>
      <c r="Z16" s="73" t="e">
        <f ca="1">OFFSET(#REF!,$AA16-1,0)</f>
        <v>#REF!</v>
      </c>
      <c r="AA16" s="74" t="e">
        <f>MATCH($AL16,#REF!,0)</f>
        <v>#REF!</v>
      </c>
      <c r="AB16" s="83" t="e">
        <f ca="1">OFFSET(#REF!,$AA16-1,0)</f>
        <v>#REF!</v>
      </c>
      <c r="AC16" s="82" t="e">
        <f ca="1">OFFSET('Trail-5'!$BG$1,$AF16-1,0)</f>
        <v>#REF!</v>
      </c>
      <c r="AD16" s="60">
        <f ca="1">OFFSET('Trail-5'!$BH$1,$AF16-1,0)</f>
        <v>0</v>
      </c>
      <c r="AE16" s="73" t="e">
        <f ca="1">OFFSET('Trail-5'!$BL$1,$AF16-1,0)</f>
        <v>#REF!</v>
      </c>
      <c r="AF16" s="74">
        <f>MATCH($AL16,'Trail-5'!$BK$1:$BK$58,0)</f>
        <v>14</v>
      </c>
      <c r="AG16" s="83" t="e">
        <f ca="1">OFFSET('Trail-5'!$B$1,$AF16-1,0)</f>
        <v>#REF!</v>
      </c>
      <c r="AH16" s="22"/>
      <c r="AI16" s="28" t="e">
        <f t="shared" si="2"/>
        <v>#REF!</v>
      </c>
      <c r="AJ16" s="28" t="e">
        <f t="shared" si="3"/>
        <v>#REF!</v>
      </c>
      <c r="AL16" s="42">
        <v>7</v>
      </c>
      <c r="AM16" s="17" t="e">
        <f t="shared" si="4"/>
        <v>#REF!</v>
      </c>
      <c r="AN16" s="53" t="e">
        <f t="shared" si="5"/>
        <v>#REF!</v>
      </c>
      <c r="AO16" s="53" t="e">
        <f t="shared" si="5"/>
        <v>#REF!</v>
      </c>
    </row>
    <row r="17" spans="2:41" ht="12" customHeight="1">
      <c r="B17" s="71" t="e">
        <f t="shared" si="0"/>
        <v>#REF!</v>
      </c>
      <c r="C17" s="16" t="e">
        <f t="shared" si="1"/>
        <v>#REF!</v>
      </c>
      <c r="D17" s="14" t="e">
        <f ca="1">OFFSET(#REF!,AL17,0)</f>
        <v>#REF!</v>
      </c>
      <c r="E17" s="14" t="e">
        <f ca="1">IF(OFFSET(#REF!,AL17,0)="","",(OFFSET(#REF!,AL17,0)))</f>
        <v>#REF!</v>
      </c>
      <c r="F17" s="14" t="e">
        <f ca="1">OFFSET(#REF!,AL17,0)</f>
        <v>#REF!</v>
      </c>
      <c r="G17" s="14" t="e">
        <f ca="1">OFFSET(#REF!,AL17,0)</f>
        <v>#REF!</v>
      </c>
      <c r="H17" s="14"/>
      <c r="I17" s="82" t="e">
        <f ca="1">OFFSET(#REF!,$L17-1,0)</f>
        <v>#REF!</v>
      </c>
      <c r="J17" s="60" t="e">
        <f ca="1">OFFSET(#REF!,$L17-1,0)</f>
        <v>#REF!</v>
      </c>
      <c r="K17" s="73" t="e">
        <f ca="1">OFFSET(#REF!,$L17-1,0)</f>
        <v>#REF!</v>
      </c>
      <c r="L17" s="74" t="e">
        <f>MATCH($AL17,#REF!,0)</f>
        <v>#REF!</v>
      </c>
      <c r="M17" s="83" t="e">
        <f ca="1">OFFSET(#REF!,$L17-1,0)</f>
        <v>#REF!</v>
      </c>
      <c r="N17" s="82" t="e">
        <f ca="1">OFFSET(#REF!,$Q17-1,0)</f>
        <v>#REF!</v>
      </c>
      <c r="O17" s="60" t="e">
        <f ca="1">OFFSET(#REF!,$Q17-1,0)</f>
        <v>#REF!</v>
      </c>
      <c r="P17" s="73" t="e">
        <f ca="1">OFFSET(#REF!,$Q17-1,0)</f>
        <v>#REF!</v>
      </c>
      <c r="Q17" s="74" t="e">
        <f>MATCH($AL17,#REF!,0)</f>
        <v>#REF!</v>
      </c>
      <c r="R17" s="83" t="e">
        <f ca="1">OFFSET(#REF!,$Q17-1,0)</f>
        <v>#REF!</v>
      </c>
      <c r="S17" s="82" t="e">
        <f ca="1">OFFSET(#REF!,$V17-1,0)</f>
        <v>#REF!</v>
      </c>
      <c r="T17" s="60" t="e">
        <f ca="1">OFFSET(#REF!,$V17-1,0)</f>
        <v>#REF!</v>
      </c>
      <c r="U17" s="73" t="e">
        <f ca="1">OFFSET(#REF!,$V17-1,0)</f>
        <v>#REF!</v>
      </c>
      <c r="V17" s="74" t="e">
        <f>MATCH($AL17,#REF!,0)</f>
        <v>#REF!</v>
      </c>
      <c r="W17" s="83" t="e">
        <f ca="1">OFFSET(#REF!,$V17-1,0)</f>
        <v>#REF!</v>
      </c>
      <c r="X17" s="82" t="e">
        <f ca="1">OFFSET(#REF!,$AA17-1,0)</f>
        <v>#REF!</v>
      </c>
      <c r="Y17" s="60" t="e">
        <f ca="1">OFFSET(#REF!,$AA17-1,0)</f>
        <v>#REF!</v>
      </c>
      <c r="Z17" s="73" t="e">
        <f ca="1">OFFSET(#REF!,$AA17-1,0)</f>
        <v>#REF!</v>
      </c>
      <c r="AA17" s="74" t="e">
        <f>MATCH($AL17,#REF!,0)</f>
        <v>#REF!</v>
      </c>
      <c r="AB17" s="83" t="e">
        <f ca="1">OFFSET(#REF!,$AA17-1,0)</f>
        <v>#REF!</v>
      </c>
      <c r="AC17" s="82" t="e">
        <f ca="1">OFFSET('Trail-5'!$BG$1,$AF17-1,0)</f>
        <v>#REF!</v>
      </c>
      <c r="AD17" s="60">
        <f ca="1">OFFSET('Trail-5'!$BH$1,$AF17-1,0)</f>
        <v>0</v>
      </c>
      <c r="AE17" s="73" t="e">
        <f ca="1">OFFSET('Trail-5'!$BL$1,$AF17-1,0)</f>
        <v>#REF!</v>
      </c>
      <c r="AF17" s="74">
        <f>MATCH($AL17,'Trail-5'!$BK$1:$BK$58,0)</f>
        <v>15</v>
      </c>
      <c r="AG17" s="83" t="e">
        <f ca="1">OFFSET('Trail-5'!$B$1,$AF17-1,0)</f>
        <v>#REF!</v>
      </c>
      <c r="AH17" s="22"/>
      <c r="AI17" s="28" t="e">
        <f t="shared" si="2"/>
        <v>#REF!</v>
      </c>
      <c r="AJ17" s="28" t="e">
        <f t="shared" si="3"/>
        <v>#REF!</v>
      </c>
      <c r="AL17" s="42">
        <v>8</v>
      </c>
      <c r="AM17" s="17" t="e">
        <f t="shared" si="4"/>
        <v>#REF!</v>
      </c>
      <c r="AN17" s="53" t="e">
        <f t="shared" si="5"/>
        <v>#REF!</v>
      </c>
      <c r="AO17" s="53" t="e">
        <f t="shared" si="5"/>
        <v>#REF!</v>
      </c>
    </row>
    <row r="18" spans="2:41" ht="12.75">
      <c r="B18" s="71" t="e">
        <f t="shared" si="0"/>
        <v>#REF!</v>
      </c>
      <c r="C18" s="16" t="e">
        <f t="shared" si="1"/>
        <v>#REF!</v>
      </c>
      <c r="D18" s="14" t="e">
        <f ca="1">OFFSET(#REF!,AL18,0)</f>
        <v>#REF!</v>
      </c>
      <c r="E18" s="14" t="e">
        <f ca="1">IF(OFFSET(#REF!,AL18,0)="","",(OFFSET(#REF!,AL18,0)))</f>
        <v>#REF!</v>
      </c>
      <c r="F18" s="14" t="e">
        <f ca="1">OFFSET(#REF!,AL18,0)</f>
        <v>#REF!</v>
      </c>
      <c r="G18" s="14" t="e">
        <f ca="1">OFFSET(#REF!,AL18,0)</f>
        <v>#REF!</v>
      </c>
      <c r="H18" s="14"/>
      <c r="I18" s="82" t="e">
        <f ca="1">OFFSET(#REF!,$L18-1,0)</f>
        <v>#REF!</v>
      </c>
      <c r="J18" s="60" t="e">
        <f ca="1">OFFSET(#REF!,$L18-1,0)</f>
        <v>#REF!</v>
      </c>
      <c r="K18" s="73" t="e">
        <f ca="1">OFFSET(#REF!,$L18-1,0)</f>
        <v>#REF!</v>
      </c>
      <c r="L18" s="74" t="e">
        <f>MATCH($AL18,#REF!,0)</f>
        <v>#REF!</v>
      </c>
      <c r="M18" s="83" t="e">
        <f ca="1">OFFSET(#REF!,$L18-1,0)</f>
        <v>#REF!</v>
      </c>
      <c r="N18" s="82" t="e">
        <f ca="1">OFFSET(#REF!,$Q18-1,0)</f>
        <v>#REF!</v>
      </c>
      <c r="O18" s="60" t="e">
        <f ca="1">OFFSET(#REF!,$Q18-1,0)</f>
        <v>#REF!</v>
      </c>
      <c r="P18" s="73" t="e">
        <f ca="1">OFFSET(#REF!,$Q18-1,0)</f>
        <v>#REF!</v>
      </c>
      <c r="Q18" s="74" t="e">
        <f>MATCH($AL18,#REF!,0)</f>
        <v>#REF!</v>
      </c>
      <c r="R18" s="83" t="e">
        <f ca="1">OFFSET(#REF!,$Q18-1,0)</f>
        <v>#REF!</v>
      </c>
      <c r="S18" s="82" t="e">
        <f ca="1">OFFSET(#REF!,$V18-1,0)</f>
        <v>#REF!</v>
      </c>
      <c r="T18" s="60" t="e">
        <f ca="1">OFFSET(#REF!,$V18-1,0)</f>
        <v>#REF!</v>
      </c>
      <c r="U18" s="73" t="e">
        <f ca="1">OFFSET(#REF!,$V18-1,0)</f>
        <v>#REF!</v>
      </c>
      <c r="V18" s="74" t="e">
        <f>MATCH($AL18,#REF!,0)</f>
        <v>#REF!</v>
      </c>
      <c r="W18" s="83" t="e">
        <f ca="1">OFFSET(#REF!,$V18-1,0)</f>
        <v>#REF!</v>
      </c>
      <c r="X18" s="82" t="e">
        <f ca="1">OFFSET(#REF!,$AA18-1,0)</f>
        <v>#REF!</v>
      </c>
      <c r="Y18" s="60" t="e">
        <f ca="1">OFFSET(#REF!,$AA18-1,0)</f>
        <v>#REF!</v>
      </c>
      <c r="Z18" s="73" t="e">
        <f ca="1">OFFSET(#REF!,$AA18-1,0)</f>
        <v>#REF!</v>
      </c>
      <c r="AA18" s="74" t="e">
        <f>MATCH($AL18,#REF!,0)</f>
        <v>#REF!</v>
      </c>
      <c r="AB18" s="83" t="e">
        <f ca="1">OFFSET(#REF!,$AA18-1,0)</f>
        <v>#REF!</v>
      </c>
      <c r="AC18" s="82" t="e">
        <f ca="1">OFFSET('Trail-5'!$BG$1,$AF18-1,0)</f>
        <v>#REF!</v>
      </c>
      <c r="AD18" s="60">
        <f ca="1">OFFSET('Trail-5'!$BH$1,$AF18-1,0)</f>
        <v>0</v>
      </c>
      <c r="AE18" s="73" t="e">
        <f ca="1">OFFSET('Trail-5'!$BL$1,$AF18-1,0)</f>
        <v>#REF!</v>
      </c>
      <c r="AF18" s="74">
        <f>MATCH($AL18,'Trail-5'!$BK$1:$BK$58,0)</f>
        <v>16</v>
      </c>
      <c r="AG18" s="83" t="e">
        <f ca="1">OFFSET('Trail-5'!$B$1,$AF18-1,0)</f>
        <v>#REF!</v>
      </c>
      <c r="AH18" s="22"/>
      <c r="AI18" s="28" t="e">
        <f t="shared" si="2"/>
        <v>#REF!</v>
      </c>
      <c r="AJ18" s="28" t="e">
        <f t="shared" si="3"/>
        <v>#REF!</v>
      </c>
      <c r="AL18" s="42">
        <v>14</v>
      </c>
      <c r="AM18" s="17" t="e">
        <f t="shared" si="4"/>
        <v>#REF!</v>
      </c>
      <c r="AN18" s="53" t="e">
        <f t="shared" si="5"/>
        <v>#REF!</v>
      </c>
      <c r="AO18" s="53" t="e">
        <f t="shared" si="5"/>
        <v>#REF!</v>
      </c>
    </row>
    <row r="19" spans="2:41" ht="12.75">
      <c r="B19" s="71" t="e">
        <f t="shared" si="0"/>
        <v>#REF!</v>
      </c>
      <c r="C19" s="16" t="e">
        <f t="shared" si="1"/>
        <v>#REF!</v>
      </c>
      <c r="D19" s="14" t="e">
        <f ca="1">OFFSET(#REF!,AL19,0)</f>
        <v>#REF!</v>
      </c>
      <c r="E19" s="14" t="e">
        <f ca="1">IF(OFFSET(#REF!,AL19,0)="","",(OFFSET(#REF!,AL19,0)))</f>
        <v>#REF!</v>
      </c>
      <c r="F19" s="14" t="e">
        <f ca="1">OFFSET(#REF!,AL19,0)</f>
        <v>#REF!</v>
      </c>
      <c r="G19" s="14" t="e">
        <f ca="1">OFFSET(#REF!,AL19,0)</f>
        <v>#REF!</v>
      </c>
      <c r="H19" s="14"/>
      <c r="I19" s="82" t="e">
        <f ca="1">OFFSET(#REF!,$L19-1,0)</f>
        <v>#REF!</v>
      </c>
      <c r="J19" s="60" t="e">
        <f ca="1">OFFSET(#REF!,$L19-1,0)</f>
        <v>#REF!</v>
      </c>
      <c r="K19" s="73" t="e">
        <f ca="1">OFFSET(#REF!,$L19-1,0)</f>
        <v>#REF!</v>
      </c>
      <c r="L19" s="74" t="e">
        <f>MATCH($AL19,#REF!,0)</f>
        <v>#REF!</v>
      </c>
      <c r="M19" s="83" t="e">
        <f ca="1">OFFSET(#REF!,$L19-1,0)</f>
        <v>#REF!</v>
      </c>
      <c r="N19" s="82" t="e">
        <f ca="1">OFFSET(#REF!,$Q19-1,0)</f>
        <v>#REF!</v>
      </c>
      <c r="O19" s="60" t="e">
        <f ca="1">OFFSET(#REF!,$Q19-1,0)</f>
        <v>#REF!</v>
      </c>
      <c r="P19" s="73" t="e">
        <f ca="1">OFFSET(#REF!,$Q19-1,0)</f>
        <v>#REF!</v>
      </c>
      <c r="Q19" s="74" t="e">
        <f>MATCH($AL19,#REF!,0)</f>
        <v>#REF!</v>
      </c>
      <c r="R19" s="83" t="e">
        <f ca="1">OFFSET(#REF!,$Q19-1,0)</f>
        <v>#REF!</v>
      </c>
      <c r="S19" s="82" t="e">
        <f ca="1">OFFSET(#REF!,$V19-1,0)</f>
        <v>#REF!</v>
      </c>
      <c r="T19" s="60" t="e">
        <f ca="1">OFFSET(#REF!,$V19-1,0)</f>
        <v>#REF!</v>
      </c>
      <c r="U19" s="73" t="e">
        <f ca="1">OFFSET(#REF!,$V19-1,0)</f>
        <v>#REF!</v>
      </c>
      <c r="V19" s="74" t="e">
        <f>MATCH($AL19,#REF!,0)</f>
        <v>#REF!</v>
      </c>
      <c r="W19" s="83" t="e">
        <f ca="1">OFFSET(#REF!,$V19-1,0)</f>
        <v>#REF!</v>
      </c>
      <c r="X19" s="82" t="e">
        <f ca="1">OFFSET(#REF!,$AA19-1,0)</f>
        <v>#REF!</v>
      </c>
      <c r="Y19" s="60" t="e">
        <f ca="1">OFFSET(#REF!,$AA19-1,0)</f>
        <v>#REF!</v>
      </c>
      <c r="Z19" s="73" t="e">
        <f ca="1">OFFSET(#REF!,$AA19-1,0)</f>
        <v>#REF!</v>
      </c>
      <c r="AA19" s="74" t="e">
        <f>MATCH($AL19,#REF!,0)</f>
        <v>#REF!</v>
      </c>
      <c r="AB19" s="83" t="e">
        <f ca="1">OFFSET(#REF!,$AA19-1,0)</f>
        <v>#REF!</v>
      </c>
      <c r="AC19" s="82" t="e">
        <f ca="1">OFFSET('Trail-5'!$BG$1,$AF19-1,0)</f>
        <v>#REF!</v>
      </c>
      <c r="AD19" s="60">
        <f ca="1">OFFSET('Trail-5'!$BH$1,$AF19-1,0)</f>
        <v>0</v>
      </c>
      <c r="AE19" s="73" t="e">
        <f ca="1">OFFSET('Trail-5'!$BL$1,$AF19-1,0)</f>
        <v>#REF!</v>
      </c>
      <c r="AF19" s="74">
        <f>MATCH($AL19,'Trail-5'!$BK$1:$BK$58,0)</f>
        <v>17</v>
      </c>
      <c r="AG19" s="83" t="e">
        <f ca="1">OFFSET('Trail-5'!$B$1,$AF19-1,0)</f>
        <v>#REF!</v>
      </c>
      <c r="AH19" s="22"/>
      <c r="AI19" s="28" t="e">
        <f t="shared" si="2"/>
        <v>#REF!</v>
      </c>
      <c r="AJ19" s="28" t="e">
        <f t="shared" si="3"/>
        <v>#REF!</v>
      </c>
      <c r="AL19" s="42">
        <v>13</v>
      </c>
      <c r="AM19" s="17" t="e">
        <f t="shared" si="4"/>
        <v>#REF!</v>
      </c>
      <c r="AN19" s="53" t="e">
        <f t="shared" si="5"/>
        <v>#REF!</v>
      </c>
      <c r="AO19" s="53" t="e">
        <f t="shared" si="5"/>
        <v>#REF!</v>
      </c>
    </row>
    <row r="20" spans="2:41" ht="12" customHeight="1">
      <c r="B20" s="71" t="e">
        <f t="shared" si="0"/>
        <v>#REF!</v>
      </c>
      <c r="C20" s="16" t="e">
        <f t="shared" si="1"/>
        <v>#REF!</v>
      </c>
      <c r="D20" s="14" t="e">
        <f ca="1">OFFSET(#REF!,AL20,0)</f>
        <v>#REF!</v>
      </c>
      <c r="E20" s="14" t="e">
        <f ca="1">IF(OFFSET(#REF!,AL20,0)="","",(OFFSET(#REF!,AL20,0)))</f>
        <v>#REF!</v>
      </c>
      <c r="F20" s="14" t="e">
        <f ca="1">OFFSET(#REF!,AL20,0)</f>
        <v>#REF!</v>
      </c>
      <c r="G20" s="14" t="e">
        <f ca="1">OFFSET(#REF!,AL20,0)</f>
        <v>#REF!</v>
      </c>
      <c r="H20" s="14"/>
      <c r="I20" s="82" t="e">
        <f ca="1">OFFSET(#REF!,$L20-1,0)</f>
        <v>#REF!</v>
      </c>
      <c r="J20" s="60" t="e">
        <f ca="1">OFFSET(#REF!,$L20-1,0)</f>
        <v>#REF!</v>
      </c>
      <c r="K20" s="73" t="e">
        <f ca="1">OFFSET(#REF!,$L20-1,0)</f>
        <v>#REF!</v>
      </c>
      <c r="L20" s="74" t="e">
        <f>MATCH($AL20,#REF!,0)</f>
        <v>#REF!</v>
      </c>
      <c r="M20" s="83" t="e">
        <f ca="1">OFFSET(#REF!,$L20-1,0)</f>
        <v>#REF!</v>
      </c>
      <c r="N20" s="82" t="e">
        <f ca="1">OFFSET(#REF!,$Q20-1,0)</f>
        <v>#REF!</v>
      </c>
      <c r="O20" s="60" t="e">
        <f ca="1">OFFSET(#REF!,$Q20-1,0)</f>
        <v>#REF!</v>
      </c>
      <c r="P20" s="73" t="e">
        <f ca="1">OFFSET(#REF!,$Q20-1,0)</f>
        <v>#REF!</v>
      </c>
      <c r="Q20" s="74" t="e">
        <f>MATCH($AL20,#REF!,0)</f>
        <v>#REF!</v>
      </c>
      <c r="R20" s="83" t="e">
        <f ca="1">OFFSET(#REF!,$Q20-1,0)</f>
        <v>#REF!</v>
      </c>
      <c r="S20" s="82" t="e">
        <f ca="1">OFFSET(#REF!,$V20-1,0)</f>
        <v>#REF!</v>
      </c>
      <c r="T20" s="60" t="e">
        <f ca="1">OFFSET(#REF!,$V20-1,0)</f>
        <v>#REF!</v>
      </c>
      <c r="U20" s="73" t="e">
        <f ca="1">OFFSET(#REF!,$V20-1,0)</f>
        <v>#REF!</v>
      </c>
      <c r="V20" s="74" t="e">
        <f>MATCH($AL20,#REF!,0)</f>
        <v>#REF!</v>
      </c>
      <c r="W20" s="83" t="e">
        <f ca="1">OFFSET(#REF!,$V20-1,0)</f>
        <v>#REF!</v>
      </c>
      <c r="X20" s="82" t="e">
        <f ca="1">OFFSET(#REF!,$AA20-1,0)</f>
        <v>#REF!</v>
      </c>
      <c r="Y20" s="60" t="e">
        <f ca="1">OFFSET(#REF!,$AA20-1,0)</f>
        <v>#REF!</v>
      </c>
      <c r="Z20" s="73" t="e">
        <f ca="1">OFFSET(#REF!,$AA20-1,0)</f>
        <v>#REF!</v>
      </c>
      <c r="AA20" s="74" t="e">
        <f>MATCH($AL20,#REF!,0)</f>
        <v>#REF!</v>
      </c>
      <c r="AB20" s="83" t="e">
        <f ca="1">OFFSET(#REF!,$AA20-1,0)</f>
        <v>#REF!</v>
      </c>
      <c r="AC20" s="82" t="e">
        <f ca="1">OFFSET('Trail-5'!$BG$1,$AF20-1,0)</f>
        <v>#REF!</v>
      </c>
      <c r="AD20" s="60">
        <f ca="1">OFFSET('Trail-5'!$BH$1,$AF20-1,0)</f>
        <v>0</v>
      </c>
      <c r="AE20" s="73" t="e">
        <f ca="1">OFFSET('Trail-5'!$BL$1,$AF20-1,0)</f>
        <v>#REF!</v>
      </c>
      <c r="AF20" s="74">
        <f>MATCH($AL20,'Trail-5'!$BK$1:$BK$58,0)</f>
        <v>18</v>
      </c>
      <c r="AG20" s="83" t="e">
        <f ca="1">OFFSET('Trail-5'!$B$1,$AF20-1,0)</f>
        <v>#REF!</v>
      </c>
      <c r="AH20" s="22"/>
      <c r="AI20" s="28" t="e">
        <f t="shared" si="2"/>
        <v>#REF!</v>
      </c>
      <c r="AJ20" s="28" t="e">
        <f t="shared" si="3"/>
        <v>#REF!</v>
      </c>
      <c r="AL20" s="42">
        <v>3</v>
      </c>
      <c r="AM20" s="17" t="e">
        <f t="shared" si="4"/>
        <v>#REF!</v>
      </c>
      <c r="AN20" s="53" t="e">
        <f t="shared" si="5"/>
        <v>#REF!</v>
      </c>
      <c r="AO20" s="53" t="e">
        <f t="shared" si="5"/>
        <v>#REF!</v>
      </c>
    </row>
    <row r="21" spans="2:41" ht="12.75">
      <c r="B21" s="71" t="e">
        <f t="shared" si="0"/>
        <v>#REF!</v>
      </c>
      <c r="C21" s="16" t="e">
        <f t="shared" si="1"/>
        <v>#REF!</v>
      </c>
      <c r="D21" s="14" t="e">
        <f ca="1">OFFSET(#REF!,AL21,0)</f>
        <v>#REF!</v>
      </c>
      <c r="E21" s="14" t="e">
        <f ca="1">IF(OFFSET(#REF!,AL21,0)="","",(OFFSET(#REF!,AL21,0)))</f>
        <v>#REF!</v>
      </c>
      <c r="F21" s="14" t="e">
        <f ca="1">OFFSET(#REF!,AL21,0)</f>
        <v>#REF!</v>
      </c>
      <c r="G21" s="14" t="e">
        <f ca="1">OFFSET(#REF!,AL21,0)</f>
        <v>#REF!</v>
      </c>
      <c r="H21" s="14"/>
      <c r="I21" s="82" t="e">
        <f ca="1">OFFSET(#REF!,$L21-1,0)</f>
        <v>#REF!</v>
      </c>
      <c r="J21" s="60" t="e">
        <f ca="1">OFFSET(#REF!,$L21-1,0)</f>
        <v>#REF!</v>
      </c>
      <c r="K21" s="73" t="e">
        <f ca="1">OFFSET(#REF!,$L21-1,0)</f>
        <v>#REF!</v>
      </c>
      <c r="L21" s="74" t="e">
        <f>MATCH($AL21,#REF!,0)</f>
        <v>#REF!</v>
      </c>
      <c r="M21" s="83" t="e">
        <f ca="1">OFFSET(#REF!,$L21-1,0)</f>
        <v>#REF!</v>
      </c>
      <c r="N21" s="82" t="e">
        <f ca="1">OFFSET(#REF!,$Q21-1,0)</f>
        <v>#REF!</v>
      </c>
      <c r="O21" s="60" t="e">
        <f ca="1">OFFSET(#REF!,$Q21-1,0)</f>
        <v>#REF!</v>
      </c>
      <c r="P21" s="73" t="e">
        <f ca="1">OFFSET(#REF!,$Q21-1,0)</f>
        <v>#REF!</v>
      </c>
      <c r="Q21" s="74" t="e">
        <f>MATCH($AL21,#REF!,0)</f>
        <v>#REF!</v>
      </c>
      <c r="R21" s="83" t="e">
        <f ca="1">OFFSET(#REF!,$Q21-1,0)</f>
        <v>#REF!</v>
      </c>
      <c r="S21" s="82" t="e">
        <f ca="1">OFFSET(#REF!,$V21-1,0)</f>
        <v>#REF!</v>
      </c>
      <c r="T21" s="60" t="e">
        <f ca="1">OFFSET(#REF!,$V21-1,0)</f>
        <v>#REF!</v>
      </c>
      <c r="U21" s="73" t="e">
        <f ca="1">OFFSET(#REF!,$V21-1,0)</f>
        <v>#REF!</v>
      </c>
      <c r="V21" s="74" t="e">
        <f>MATCH($AL21,#REF!,0)</f>
        <v>#REF!</v>
      </c>
      <c r="W21" s="83" t="e">
        <f ca="1">OFFSET(#REF!,$V21-1,0)</f>
        <v>#REF!</v>
      </c>
      <c r="X21" s="82" t="e">
        <f ca="1">OFFSET(#REF!,$AA21-1,0)</f>
        <v>#REF!</v>
      </c>
      <c r="Y21" s="60" t="e">
        <f ca="1">OFFSET(#REF!,$AA21-1,0)</f>
        <v>#REF!</v>
      </c>
      <c r="Z21" s="73" t="e">
        <f ca="1">OFFSET(#REF!,$AA21-1,0)</f>
        <v>#REF!</v>
      </c>
      <c r="AA21" s="74" t="e">
        <f>MATCH($AL21,#REF!,0)</f>
        <v>#REF!</v>
      </c>
      <c r="AB21" s="83" t="e">
        <f ca="1">OFFSET(#REF!,$AA21-1,0)</f>
        <v>#REF!</v>
      </c>
      <c r="AC21" s="82" t="e">
        <f ca="1">OFFSET('Trail-5'!$BG$1,$AF21-1,0)</f>
        <v>#REF!</v>
      </c>
      <c r="AD21" s="60">
        <f ca="1">OFFSET('Trail-5'!$BH$1,$AF21-1,0)</f>
        <v>0</v>
      </c>
      <c r="AE21" s="73" t="e">
        <f ca="1">OFFSET('Trail-5'!$BL$1,$AF21-1,0)</f>
        <v>#REF!</v>
      </c>
      <c r="AF21" s="74">
        <f>MATCH($AL21,'Trail-5'!$BK$1:$BK$58,0)</f>
        <v>19</v>
      </c>
      <c r="AG21" s="83" t="e">
        <f ca="1">OFFSET('Trail-5'!$B$1,$AF21-1,0)</f>
        <v>#REF!</v>
      </c>
      <c r="AH21" s="22"/>
      <c r="AI21" s="28" t="e">
        <f t="shared" si="2"/>
        <v>#REF!</v>
      </c>
      <c r="AJ21" s="28" t="e">
        <f t="shared" si="3"/>
        <v>#REF!</v>
      </c>
      <c r="AL21" s="42">
        <v>11</v>
      </c>
      <c r="AM21" s="17" t="e">
        <f t="shared" si="4"/>
        <v>#REF!</v>
      </c>
      <c r="AN21" s="53" t="e">
        <f t="shared" si="5"/>
        <v>#REF!</v>
      </c>
      <c r="AO21" s="53" t="e">
        <f t="shared" si="5"/>
        <v>#REF!</v>
      </c>
    </row>
    <row r="22" spans="2:41" ht="12" customHeight="1">
      <c r="B22" s="71" t="e">
        <f t="shared" si="0"/>
        <v>#REF!</v>
      </c>
      <c r="C22" s="16" t="e">
        <f t="shared" si="1"/>
        <v>#REF!</v>
      </c>
      <c r="D22" s="14" t="e">
        <f ca="1">OFFSET(#REF!,AL22,0)</f>
        <v>#REF!</v>
      </c>
      <c r="E22" s="14" t="e">
        <f ca="1">IF(OFFSET(#REF!,AL22,0)="","",(OFFSET(#REF!,AL22,0)))</f>
        <v>#REF!</v>
      </c>
      <c r="F22" s="14" t="e">
        <f ca="1">OFFSET(#REF!,AL22,0)</f>
        <v>#REF!</v>
      </c>
      <c r="G22" s="14" t="e">
        <f ca="1">OFFSET(#REF!,AL22,0)</f>
        <v>#REF!</v>
      </c>
      <c r="H22" s="14"/>
      <c r="I22" s="82" t="e">
        <f ca="1">OFFSET(#REF!,$L22-1,0)</f>
        <v>#REF!</v>
      </c>
      <c r="J22" s="60" t="e">
        <f ca="1">OFFSET(#REF!,$L22-1,0)</f>
        <v>#REF!</v>
      </c>
      <c r="K22" s="73" t="e">
        <f ca="1">OFFSET(#REF!,$L22-1,0)</f>
        <v>#REF!</v>
      </c>
      <c r="L22" s="74" t="e">
        <f>MATCH($AL22,#REF!,0)</f>
        <v>#REF!</v>
      </c>
      <c r="M22" s="83" t="e">
        <f ca="1">OFFSET(#REF!,$L22-1,0)</f>
        <v>#REF!</v>
      </c>
      <c r="N22" s="82" t="e">
        <f ca="1">OFFSET(#REF!,$Q22-1,0)</f>
        <v>#REF!</v>
      </c>
      <c r="O22" s="60" t="e">
        <f ca="1">OFFSET(#REF!,$Q22-1,0)</f>
        <v>#REF!</v>
      </c>
      <c r="P22" s="73" t="e">
        <f ca="1">OFFSET(#REF!,$Q22-1,0)</f>
        <v>#REF!</v>
      </c>
      <c r="Q22" s="74" t="e">
        <f>MATCH($AL22,#REF!,0)</f>
        <v>#REF!</v>
      </c>
      <c r="R22" s="83" t="e">
        <f ca="1">OFFSET(#REF!,$Q22-1,0)</f>
        <v>#REF!</v>
      </c>
      <c r="S22" s="82" t="e">
        <f ca="1">OFFSET(#REF!,$V22-1,0)</f>
        <v>#REF!</v>
      </c>
      <c r="T22" s="60" t="e">
        <f ca="1">OFFSET(#REF!,$V22-1,0)</f>
        <v>#REF!</v>
      </c>
      <c r="U22" s="73" t="e">
        <f ca="1">OFFSET(#REF!,$V22-1,0)</f>
        <v>#REF!</v>
      </c>
      <c r="V22" s="74" t="e">
        <f>MATCH($AL22,#REF!,0)</f>
        <v>#REF!</v>
      </c>
      <c r="W22" s="83" t="e">
        <f ca="1">OFFSET(#REF!,$V22-1,0)</f>
        <v>#REF!</v>
      </c>
      <c r="X22" s="82" t="e">
        <f ca="1">OFFSET(#REF!,$AA22-1,0)</f>
        <v>#REF!</v>
      </c>
      <c r="Y22" s="60" t="e">
        <f ca="1">OFFSET(#REF!,$AA22-1,0)</f>
        <v>#REF!</v>
      </c>
      <c r="Z22" s="73" t="e">
        <f ca="1">OFFSET(#REF!,$AA22-1,0)</f>
        <v>#REF!</v>
      </c>
      <c r="AA22" s="74" t="e">
        <f>MATCH($AL22,#REF!,0)</f>
        <v>#REF!</v>
      </c>
      <c r="AB22" s="83" t="e">
        <f ca="1">OFFSET(#REF!,$AA22-1,0)</f>
        <v>#REF!</v>
      </c>
      <c r="AC22" s="82" t="e">
        <f ca="1">OFFSET('Trail-5'!$BG$1,$AF22-1,0)</f>
        <v>#REF!</v>
      </c>
      <c r="AD22" s="60">
        <f ca="1">OFFSET('Trail-5'!$BH$1,$AF22-1,0)</f>
        <v>0</v>
      </c>
      <c r="AE22" s="73" t="e">
        <f ca="1">OFFSET('Trail-5'!$BL$1,$AF22-1,0)</f>
        <v>#REF!</v>
      </c>
      <c r="AF22" s="74">
        <f>MATCH($AL22,'Trail-5'!$BK$1:$BK$58,0)</f>
        <v>20</v>
      </c>
      <c r="AG22" s="83" t="e">
        <f ca="1">OFFSET('Trail-5'!$B$1,$AF22-1,0)</f>
        <v>#REF!</v>
      </c>
      <c r="AH22" s="22"/>
      <c r="AI22" s="28" t="e">
        <f t="shared" si="2"/>
        <v>#REF!</v>
      </c>
      <c r="AJ22" s="28" t="e">
        <f t="shared" si="3"/>
        <v>#REF!</v>
      </c>
      <c r="AL22" s="42">
        <v>5</v>
      </c>
      <c r="AM22" s="17" t="e">
        <f t="shared" si="4"/>
        <v>#REF!</v>
      </c>
      <c r="AN22" s="53" t="e">
        <f t="shared" si="5"/>
        <v>#REF!</v>
      </c>
      <c r="AO22" s="53" t="e">
        <f t="shared" si="5"/>
        <v>#REF!</v>
      </c>
    </row>
    <row r="23" spans="2:41" ht="12" customHeight="1">
      <c r="B23" s="71" t="e">
        <f t="shared" si="0"/>
        <v>#REF!</v>
      </c>
      <c r="C23" s="16" t="e">
        <f t="shared" si="1"/>
        <v>#REF!</v>
      </c>
      <c r="D23" s="14" t="e">
        <f ca="1">OFFSET(#REF!,AL23,0)</f>
        <v>#REF!</v>
      </c>
      <c r="E23" s="14" t="e">
        <f ca="1">IF(OFFSET(#REF!,AL23,0)="","",(OFFSET(#REF!,AL23,0)))</f>
        <v>#REF!</v>
      </c>
      <c r="F23" s="14" t="e">
        <f ca="1">OFFSET(#REF!,AL23,0)</f>
        <v>#REF!</v>
      </c>
      <c r="G23" s="14" t="e">
        <f ca="1">OFFSET(#REF!,AL23,0)</f>
        <v>#REF!</v>
      </c>
      <c r="H23" s="14"/>
      <c r="I23" s="82" t="e">
        <f ca="1">OFFSET(#REF!,$L23-1,0)</f>
        <v>#REF!</v>
      </c>
      <c r="J23" s="60" t="e">
        <f ca="1">OFFSET(#REF!,$L23-1,0)</f>
        <v>#REF!</v>
      </c>
      <c r="K23" s="73" t="e">
        <f ca="1">OFFSET(#REF!,$L23-1,0)</f>
        <v>#REF!</v>
      </c>
      <c r="L23" s="74" t="e">
        <f>MATCH($AL23,#REF!,0)</f>
        <v>#REF!</v>
      </c>
      <c r="M23" s="83" t="e">
        <f ca="1">OFFSET(#REF!,$L23-1,0)</f>
        <v>#REF!</v>
      </c>
      <c r="N23" s="82" t="e">
        <f ca="1">OFFSET(#REF!,$Q23-1,0)</f>
        <v>#REF!</v>
      </c>
      <c r="O23" s="60" t="e">
        <f ca="1">OFFSET(#REF!,$Q23-1,0)</f>
        <v>#REF!</v>
      </c>
      <c r="P23" s="73" t="e">
        <f ca="1">OFFSET(#REF!,$Q23-1,0)</f>
        <v>#REF!</v>
      </c>
      <c r="Q23" s="74" t="e">
        <f>MATCH($AL23,#REF!,0)</f>
        <v>#REF!</v>
      </c>
      <c r="R23" s="83" t="e">
        <f ca="1">OFFSET(#REF!,$Q23-1,0)</f>
        <v>#REF!</v>
      </c>
      <c r="S23" s="82" t="e">
        <f ca="1">OFFSET(#REF!,$V23-1,0)</f>
        <v>#REF!</v>
      </c>
      <c r="T23" s="60" t="e">
        <f ca="1">OFFSET(#REF!,$V23-1,0)</f>
        <v>#REF!</v>
      </c>
      <c r="U23" s="73" t="e">
        <f ca="1">OFFSET(#REF!,$V23-1,0)</f>
        <v>#REF!</v>
      </c>
      <c r="V23" s="74" t="e">
        <f>MATCH($AL23,#REF!,0)</f>
        <v>#REF!</v>
      </c>
      <c r="W23" s="83" t="e">
        <f ca="1">OFFSET(#REF!,$V23-1,0)</f>
        <v>#REF!</v>
      </c>
      <c r="X23" s="82" t="e">
        <f ca="1">OFFSET(#REF!,$AA23-1,0)</f>
        <v>#REF!</v>
      </c>
      <c r="Y23" s="60" t="e">
        <f ca="1">OFFSET(#REF!,$AA23-1,0)</f>
        <v>#REF!</v>
      </c>
      <c r="Z23" s="73" t="e">
        <f ca="1">OFFSET(#REF!,$AA23-1,0)</f>
        <v>#REF!</v>
      </c>
      <c r="AA23" s="74" t="e">
        <f>MATCH($AL23,#REF!,0)</f>
        <v>#REF!</v>
      </c>
      <c r="AB23" s="83" t="e">
        <f ca="1">OFFSET(#REF!,$AA23-1,0)</f>
        <v>#REF!</v>
      </c>
      <c r="AC23" s="82" t="e">
        <f ca="1">OFFSET('Trail-5'!$BG$1,$AF23-1,0)</f>
        <v>#REF!</v>
      </c>
      <c r="AD23" s="60">
        <f ca="1">OFFSET('Trail-5'!$BH$1,$AF23-1,0)</f>
        <v>0</v>
      </c>
      <c r="AE23" s="73" t="e">
        <f ca="1">OFFSET('Trail-5'!$BL$1,$AF23-1,0)</f>
        <v>#REF!</v>
      </c>
      <c r="AF23" s="74">
        <f>MATCH($AL23,'Trail-5'!$BK$1:$BK$58,0)</f>
        <v>21</v>
      </c>
      <c r="AG23" s="83" t="e">
        <f ca="1">OFFSET('Trail-5'!$B$1,$AF23-1,0)</f>
        <v>#REF!</v>
      </c>
      <c r="AH23" s="22"/>
      <c r="AI23" s="28" t="e">
        <f t="shared" si="2"/>
        <v>#REF!</v>
      </c>
      <c r="AJ23" s="28" t="e">
        <f t="shared" si="3"/>
        <v>#REF!</v>
      </c>
      <c r="AL23" s="42">
        <v>6</v>
      </c>
      <c r="AM23" s="17" t="e">
        <f t="shared" si="4"/>
        <v>#REF!</v>
      </c>
      <c r="AN23" s="53" t="e">
        <f t="shared" si="5"/>
        <v>#REF!</v>
      </c>
      <c r="AO23" s="53" t="e">
        <f t="shared" si="5"/>
        <v>#REF!</v>
      </c>
    </row>
    <row r="24" spans="2:41" ht="12" customHeight="1">
      <c r="B24" s="71" t="e">
        <f t="shared" si="0"/>
        <v>#REF!</v>
      </c>
      <c r="C24" s="16" t="e">
        <f t="shared" si="1"/>
        <v>#REF!</v>
      </c>
      <c r="D24" s="14" t="e">
        <f ca="1">OFFSET(#REF!,AL24,0)</f>
        <v>#REF!</v>
      </c>
      <c r="E24" s="14" t="e">
        <f ca="1">IF(OFFSET(#REF!,AL24,0)="","",(OFFSET(#REF!,AL24,0)))</f>
        <v>#REF!</v>
      </c>
      <c r="F24" s="14" t="e">
        <f ca="1">OFFSET(#REF!,AL24,0)</f>
        <v>#REF!</v>
      </c>
      <c r="G24" s="14" t="e">
        <f ca="1">OFFSET(#REF!,AL24,0)</f>
        <v>#REF!</v>
      </c>
      <c r="H24" s="14"/>
      <c r="I24" s="82" t="e">
        <f ca="1">OFFSET(#REF!,$L24-1,0)</f>
        <v>#REF!</v>
      </c>
      <c r="J24" s="60" t="e">
        <f ca="1">OFFSET(#REF!,$L24-1,0)</f>
        <v>#REF!</v>
      </c>
      <c r="K24" s="73" t="e">
        <f ca="1">OFFSET(#REF!,$L24-1,0)</f>
        <v>#REF!</v>
      </c>
      <c r="L24" s="74" t="e">
        <f>MATCH($AL24,#REF!,0)</f>
        <v>#REF!</v>
      </c>
      <c r="M24" s="83" t="e">
        <f ca="1">OFFSET(#REF!,$L24-1,0)</f>
        <v>#REF!</v>
      </c>
      <c r="N24" s="82" t="e">
        <f ca="1">OFFSET(#REF!,$Q24-1,0)</f>
        <v>#REF!</v>
      </c>
      <c r="O24" s="60" t="e">
        <f ca="1">OFFSET(#REF!,$Q24-1,0)</f>
        <v>#REF!</v>
      </c>
      <c r="P24" s="73" t="e">
        <f ca="1">OFFSET(#REF!,$Q24-1,0)</f>
        <v>#REF!</v>
      </c>
      <c r="Q24" s="74" t="e">
        <f>MATCH($AL24,#REF!,0)</f>
        <v>#REF!</v>
      </c>
      <c r="R24" s="83" t="e">
        <f ca="1">OFFSET(#REF!,$Q24-1,0)</f>
        <v>#REF!</v>
      </c>
      <c r="S24" s="82" t="e">
        <f ca="1">OFFSET(#REF!,$V24-1,0)</f>
        <v>#REF!</v>
      </c>
      <c r="T24" s="60" t="e">
        <f ca="1">OFFSET(#REF!,$V24-1,0)</f>
        <v>#REF!</v>
      </c>
      <c r="U24" s="73" t="e">
        <f ca="1">OFFSET(#REF!,$V24-1,0)</f>
        <v>#REF!</v>
      </c>
      <c r="V24" s="74" t="e">
        <f>MATCH($AL24,#REF!,0)</f>
        <v>#REF!</v>
      </c>
      <c r="W24" s="83" t="e">
        <f ca="1">OFFSET(#REF!,$V24-1,0)</f>
        <v>#REF!</v>
      </c>
      <c r="X24" s="82" t="e">
        <f ca="1">OFFSET(#REF!,$AA24-1,0)</f>
        <v>#REF!</v>
      </c>
      <c r="Y24" s="60" t="e">
        <f ca="1">OFFSET(#REF!,$AA24-1,0)</f>
        <v>#REF!</v>
      </c>
      <c r="Z24" s="73" t="e">
        <f ca="1">OFFSET(#REF!,$AA24-1,0)</f>
        <v>#REF!</v>
      </c>
      <c r="AA24" s="74" t="e">
        <f>MATCH($AL24,#REF!,0)</f>
        <v>#REF!</v>
      </c>
      <c r="AB24" s="83" t="e">
        <f ca="1">OFFSET(#REF!,$AA24-1,0)</f>
        <v>#REF!</v>
      </c>
      <c r="AC24" s="82" t="e">
        <f ca="1">OFFSET('Trail-5'!$BG$1,$AF24-1,0)</f>
        <v>#REF!</v>
      </c>
      <c r="AD24" s="60">
        <f ca="1">OFFSET('Trail-5'!$BH$1,$AF24-1,0)</f>
        <v>0</v>
      </c>
      <c r="AE24" s="73" t="e">
        <f ca="1">OFFSET('Trail-5'!$BL$1,$AF24-1,0)</f>
        <v>#REF!</v>
      </c>
      <c r="AF24" s="74">
        <f>MATCH($AL24,'Trail-5'!$BK$1:$BK$58,0)</f>
        <v>22</v>
      </c>
      <c r="AG24" s="83" t="e">
        <f ca="1">OFFSET('Trail-5'!$B$1,$AF24-1,0)</f>
        <v>#REF!</v>
      </c>
      <c r="AH24" s="22"/>
      <c r="AI24" s="28" t="e">
        <f t="shared" si="2"/>
        <v>#REF!</v>
      </c>
      <c r="AJ24" s="28" t="e">
        <f t="shared" si="3"/>
        <v>#REF!</v>
      </c>
      <c r="AL24" s="42">
        <v>4</v>
      </c>
      <c r="AM24" s="17" t="e">
        <f t="shared" si="4"/>
        <v>#REF!</v>
      </c>
      <c r="AN24" s="53" t="e">
        <f t="shared" si="5"/>
        <v>#REF!</v>
      </c>
      <c r="AO24" s="53" t="e">
        <f t="shared" si="5"/>
        <v>#REF!</v>
      </c>
    </row>
    <row r="25" spans="2:41" ht="12.75">
      <c r="B25" s="71" t="e">
        <f t="shared" si="0"/>
        <v>#REF!</v>
      </c>
      <c r="C25" s="16" t="e">
        <f t="shared" si="1"/>
        <v>#REF!</v>
      </c>
      <c r="D25" s="14" t="e">
        <f ca="1">OFFSET(#REF!,AL25,0)</f>
        <v>#REF!</v>
      </c>
      <c r="E25" s="14" t="e">
        <f ca="1">IF(OFFSET(#REF!,AL25,0)="","",(OFFSET(#REF!,AL25,0)))</f>
        <v>#REF!</v>
      </c>
      <c r="F25" s="14" t="e">
        <f ca="1">OFFSET(#REF!,AL25,0)</f>
        <v>#REF!</v>
      </c>
      <c r="G25" s="14" t="e">
        <f ca="1">OFFSET(#REF!,AL25,0)</f>
        <v>#REF!</v>
      </c>
      <c r="H25" s="14"/>
      <c r="I25" s="82" t="e">
        <f ca="1">OFFSET(#REF!,$L25-1,0)</f>
        <v>#REF!</v>
      </c>
      <c r="J25" s="60" t="e">
        <f ca="1">OFFSET(#REF!,$L25-1,0)</f>
        <v>#REF!</v>
      </c>
      <c r="K25" s="73" t="e">
        <f ca="1">OFFSET(#REF!,$L25-1,0)</f>
        <v>#REF!</v>
      </c>
      <c r="L25" s="74" t="e">
        <f>MATCH($AL25,#REF!,0)</f>
        <v>#REF!</v>
      </c>
      <c r="M25" s="83" t="e">
        <f ca="1">OFFSET(#REF!,$L25-1,0)</f>
        <v>#REF!</v>
      </c>
      <c r="N25" s="82" t="e">
        <f ca="1">OFFSET(#REF!,$Q25-1,0)</f>
        <v>#REF!</v>
      </c>
      <c r="O25" s="60" t="e">
        <f ca="1">OFFSET(#REF!,$Q25-1,0)</f>
        <v>#REF!</v>
      </c>
      <c r="P25" s="73" t="e">
        <f ca="1">OFFSET(#REF!,$Q25-1,0)</f>
        <v>#REF!</v>
      </c>
      <c r="Q25" s="74" t="e">
        <f>MATCH($AL25,#REF!,0)</f>
        <v>#REF!</v>
      </c>
      <c r="R25" s="83" t="e">
        <f ca="1">OFFSET(#REF!,$Q25-1,0)</f>
        <v>#REF!</v>
      </c>
      <c r="S25" s="82" t="e">
        <f ca="1">OFFSET(#REF!,$V25-1,0)</f>
        <v>#REF!</v>
      </c>
      <c r="T25" s="60" t="e">
        <f ca="1">OFFSET(#REF!,$V25-1,0)</f>
        <v>#REF!</v>
      </c>
      <c r="U25" s="73" t="e">
        <f ca="1">OFFSET(#REF!,$V25-1,0)</f>
        <v>#REF!</v>
      </c>
      <c r="V25" s="74" t="e">
        <f>MATCH($AL25,#REF!,0)</f>
        <v>#REF!</v>
      </c>
      <c r="W25" s="83" t="e">
        <f ca="1">OFFSET(#REF!,$V25-1,0)</f>
        <v>#REF!</v>
      </c>
      <c r="X25" s="82" t="e">
        <f ca="1">OFFSET(#REF!,$AA25-1,0)</f>
        <v>#REF!</v>
      </c>
      <c r="Y25" s="60" t="e">
        <f ca="1">OFFSET(#REF!,$AA25-1,0)</f>
        <v>#REF!</v>
      </c>
      <c r="Z25" s="73" t="e">
        <f ca="1">OFFSET(#REF!,$AA25-1,0)</f>
        <v>#REF!</v>
      </c>
      <c r="AA25" s="74" t="e">
        <f>MATCH($AL25,#REF!,0)</f>
        <v>#REF!</v>
      </c>
      <c r="AB25" s="83" t="e">
        <f ca="1">OFFSET(#REF!,$AA25-1,0)</f>
        <v>#REF!</v>
      </c>
      <c r="AC25" s="82" t="e">
        <f ca="1">OFFSET('Trail-5'!$BG$1,$AF25-1,0)</f>
        <v>#REF!</v>
      </c>
      <c r="AD25" s="60">
        <f ca="1">OFFSET('Trail-5'!$BH$1,$AF25-1,0)</f>
        <v>0</v>
      </c>
      <c r="AE25" s="73" t="e">
        <f ca="1">OFFSET('Trail-5'!$BL$1,$AF25-1,0)</f>
        <v>#REF!</v>
      </c>
      <c r="AF25" s="74">
        <f>MATCH($AL25,'Trail-5'!$BK$1:$BK$58,0)</f>
        <v>25</v>
      </c>
      <c r="AG25" s="83" t="e">
        <f ca="1">OFFSET('Trail-5'!$B$1,$AF25-1,0)</f>
        <v>#REF!</v>
      </c>
      <c r="AH25" s="22"/>
      <c r="AI25" s="28" t="e">
        <f t="shared" si="2"/>
        <v>#REF!</v>
      </c>
      <c r="AJ25" s="28" t="e">
        <f t="shared" si="3"/>
        <v>#REF!</v>
      </c>
      <c r="AL25" s="42">
        <v>17</v>
      </c>
      <c r="AM25" s="17" t="e">
        <f t="shared" si="4"/>
        <v>#REF!</v>
      </c>
      <c r="AN25" s="53" t="e">
        <f t="shared" si="5"/>
        <v>#REF!</v>
      </c>
      <c r="AO25" s="53" t="e">
        <f t="shared" si="5"/>
        <v>#REF!</v>
      </c>
    </row>
    <row r="26" spans="2:41" ht="12.75">
      <c r="B26" s="71" t="e">
        <f t="shared" si="0"/>
        <v>#REF!</v>
      </c>
      <c r="C26" s="16" t="e">
        <f t="shared" si="1"/>
        <v>#REF!</v>
      </c>
      <c r="D26" s="14" t="e">
        <f ca="1">OFFSET(#REF!,AL26,0)</f>
        <v>#REF!</v>
      </c>
      <c r="E26" s="14" t="e">
        <f ca="1">IF(OFFSET(#REF!,AL26,0)="","",(OFFSET(#REF!,AL26,0)))</f>
        <v>#REF!</v>
      </c>
      <c r="F26" s="14" t="e">
        <f ca="1">OFFSET(#REF!,AL26,0)</f>
        <v>#REF!</v>
      </c>
      <c r="G26" s="14" t="e">
        <f ca="1">OFFSET(#REF!,AL26,0)</f>
        <v>#REF!</v>
      </c>
      <c r="H26" s="14"/>
      <c r="I26" s="82" t="e">
        <f ca="1">OFFSET(#REF!,$L26-1,0)</f>
        <v>#REF!</v>
      </c>
      <c r="J26" s="60" t="e">
        <f ca="1">OFFSET(#REF!,$L26-1,0)</f>
        <v>#REF!</v>
      </c>
      <c r="K26" s="73" t="e">
        <f ca="1">OFFSET(#REF!,$L26-1,0)</f>
        <v>#REF!</v>
      </c>
      <c r="L26" s="74" t="e">
        <f>MATCH($AL26,#REF!,0)</f>
        <v>#REF!</v>
      </c>
      <c r="M26" s="83" t="e">
        <f ca="1">OFFSET(#REF!,$L26-1,0)</f>
        <v>#REF!</v>
      </c>
      <c r="N26" s="82" t="e">
        <f ca="1">OFFSET(#REF!,$Q26-1,0)</f>
        <v>#REF!</v>
      </c>
      <c r="O26" s="60" t="e">
        <f ca="1">OFFSET(#REF!,$Q26-1,0)</f>
        <v>#REF!</v>
      </c>
      <c r="P26" s="73" t="e">
        <f ca="1">OFFSET(#REF!,$Q26-1,0)</f>
        <v>#REF!</v>
      </c>
      <c r="Q26" s="74" t="e">
        <f>MATCH($AL26,#REF!,0)</f>
        <v>#REF!</v>
      </c>
      <c r="R26" s="83" t="e">
        <f ca="1">OFFSET(#REF!,$Q26-1,0)</f>
        <v>#REF!</v>
      </c>
      <c r="S26" s="82" t="e">
        <f ca="1">OFFSET(#REF!,$V26-1,0)</f>
        <v>#REF!</v>
      </c>
      <c r="T26" s="60" t="e">
        <f ca="1">OFFSET(#REF!,$V26-1,0)</f>
        <v>#REF!</v>
      </c>
      <c r="U26" s="73" t="e">
        <f ca="1">OFFSET(#REF!,$V26-1,0)</f>
        <v>#REF!</v>
      </c>
      <c r="V26" s="74" t="e">
        <f>MATCH($AL26,#REF!,0)</f>
        <v>#REF!</v>
      </c>
      <c r="W26" s="83" t="e">
        <f ca="1">OFFSET(#REF!,$V26-1,0)</f>
        <v>#REF!</v>
      </c>
      <c r="X26" s="82" t="e">
        <f ca="1">OFFSET(#REF!,$AA26-1,0)</f>
        <v>#REF!</v>
      </c>
      <c r="Y26" s="60" t="e">
        <f ca="1">OFFSET(#REF!,$AA26-1,0)</f>
        <v>#REF!</v>
      </c>
      <c r="Z26" s="73" t="e">
        <f ca="1">OFFSET(#REF!,$AA26-1,0)</f>
        <v>#REF!</v>
      </c>
      <c r="AA26" s="74" t="e">
        <f>MATCH($AL26,#REF!,0)</f>
        <v>#REF!</v>
      </c>
      <c r="AB26" s="83" t="e">
        <f ca="1">OFFSET(#REF!,$AA26-1,0)</f>
        <v>#REF!</v>
      </c>
      <c r="AC26" s="82" t="e">
        <f ca="1">OFFSET('Trail-5'!$BG$1,$AF26-1,0)</f>
        <v>#REF!</v>
      </c>
      <c r="AD26" s="60">
        <f ca="1">OFFSET('Trail-5'!$BH$1,$AF26-1,0)</f>
        <v>0</v>
      </c>
      <c r="AE26" s="73" t="e">
        <f ca="1">OFFSET('Trail-5'!$BL$1,$AF26-1,0)</f>
        <v>#REF!</v>
      </c>
      <c r="AF26" s="74">
        <f>MATCH($AL26,'Trail-5'!$BK$1:$BK$58,0)</f>
        <v>26</v>
      </c>
      <c r="AG26" s="83" t="e">
        <f ca="1">OFFSET('Trail-5'!$B$1,$AF26-1,0)</f>
        <v>#REF!</v>
      </c>
      <c r="AH26" s="22"/>
      <c r="AI26" s="28" t="e">
        <f t="shared" si="2"/>
        <v>#REF!</v>
      </c>
      <c r="AJ26" s="28" t="e">
        <f t="shared" si="3"/>
        <v>#REF!</v>
      </c>
      <c r="AL26" s="42">
        <v>18</v>
      </c>
      <c r="AM26" s="17" t="e">
        <f t="shared" si="4"/>
        <v>#REF!</v>
      </c>
      <c r="AN26" s="53" t="e">
        <f t="shared" si="5"/>
        <v>#REF!</v>
      </c>
      <c r="AO26" s="53" t="e">
        <f t="shared" si="5"/>
        <v>#REF!</v>
      </c>
    </row>
    <row r="27" spans="2:41" ht="12.75">
      <c r="B27" s="71" t="e">
        <f t="shared" si="0"/>
        <v>#REF!</v>
      </c>
      <c r="C27" s="16" t="e">
        <f t="shared" si="1"/>
        <v>#REF!</v>
      </c>
      <c r="D27" s="14" t="e">
        <f ca="1">OFFSET(#REF!,AL27,0)</f>
        <v>#REF!</v>
      </c>
      <c r="E27" s="14" t="e">
        <f ca="1">IF(OFFSET(#REF!,AL27,0)="","",(OFFSET(#REF!,AL27,0)))</f>
        <v>#REF!</v>
      </c>
      <c r="F27" s="14" t="e">
        <f ca="1">OFFSET(#REF!,AL27,0)</f>
        <v>#REF!</v>
      </c>
      <c r="G27" s="14" t="e">
        <f ca="1">OFFSET(#REF!,AL27,0)</f>
        <v>#REF!</v>
      </c>
      <c r="H27" s="14"/>
      <c r="I27" s="82" t="e">
        <f ca="1">OFFSET(#REF!,$L27-1,0)</f>
        <v>#REF!</v>
      </c>
      <c r="J27" s="60" t="e">
        <f ca="1">OFFSET(#REF!,$L27-1,0)</f>
        <v>#REF!</v>
      </c>
      <c r="K27" s="73" t="e">
        <f ca="1">OFFSET(#REF!,$L27-1,0)</f>
        <v>#REF!</v>
      </c>
      <c r="L27" s="74" t="e">
        <f>MATCH($AL27,#REF!,0)</f>
        <v>#REF!</v>
      </c>
      <c r="M27" s="83" t="e">
        <f ca="1">OFFSET(#REF!,$L27-1,0)</f>
        <v>#REF!</v>
      </c>
      <c r="N27" s="82" t="e">
        <f ca="1">OFFSET(#REF!,$Q27-1,0)</f>
        <v>#REF!</v>
      </c>
      <c r="O27" s="60" t="e">
        <f ca="1">OFFSET(#REF!,$Q27-1,0)</f>
        <v>#REF!</v>
      </c>
      <c r="P27" s="73" t="e">
        <f ca="1">OFFSET(#REF!,$Q27-1,0)</f>
        <v>#REF!</v>
      </c>
      <c r="Q27" s="74" t="e">
        <f>MATCH($AL27,#REF!,0)</f>
        <v>#REF!</v>
      </c>
      <c r="R27" s="83" t="e">
        <f ca="1">OFFSET(#REF!,$Q27-1,0)</f>
        <v>#REF!</v>
      </c>
      <c r="S27" s="82" t="e">
        <f ca="1">OFFSET(#REF!,$V27-1,0)</f>
        <v>#REF!</v>
      </c>
      <c r="T27" s="60" t="e">
        <f ca="1">OFFSET(#REF!,$V27-1,0)</f>
        <v>#REF!</v>
      </c>
      <c r="U27" s="73" t="e">
        <f ca="1">OFFSET(#REF!,$V27-1,0)</f>
        <v>#REF!</v>
      </c>
      <c r="V27" s="74" t="e">
        <f>MATCH($AL27,#REF!,0)</f>
        <v>#REF!</v>
      </c>
      <c r="W27" s="83" t="e">
        <f ca="1">OFFSET(#REF!,$V27-1,0)</f>
        <v>#REF!</v>
      </c>
      <c r="X27" s="82" t="e">
        <f ca="1">OFFSET(#REF!,$AA27-1,0)</f>
        <v>#REF!</v>
      </c>
      <c r="Y27" s="60" t="e">
        <f ca="1">OFFSET(#REF!,$AA27-1,0)</f>
        <v>#REF!</v>
      </c>
      <c r="Z27" s="73" t="e">
        <f ca="1">OFFSET(#REF!,$AA27-1,0)</f>
        <v>#REF!</v>
      </c>
      <c r="AA27" s="74" t="e">
        <f>MATCH($AL27,#REF!,0)</f>
        <v>#REF!</v>
      </c>
      <c r="AB27" s="83" t="e">
        <f ca="1">OFFSET(#REF!,$AA27-1,0)</f>
        <v>#REF!</v>
      </c>
      <c r="AC27" s="82" t="e">
        <f ca="1">OFFSET('Trail-5'!$BG$1,$AF27-1,0)</f>
        <v>#REF!</v>
      </c>
      <c r="AD27" s="60">
        <f ca="1">OFFSET('Trail-5'!$BH$1,$AF27-1,0)</f>
        <v>0</v>
      </c>
      <c r="AE27" s="73" t="e">
        <f ca="1">OFFSET('Trail-5'!$BL$1,$AF27-1,0)</f>
        <v>#REF!</v>
      </c>
      <c r="AF27" s="74">
        <f>MATCH($AL27,'Trail-5'!$BK$1:$BK$58,0)</f>
        <v>27</v>
      </c>
      <c r="AG27" s="83" t="e">
        <f ca="1">OFFSET('Trail-5'!$B$1,$AF27-1,0)</f>
        <v>#REF!</v>
      </c>
      <c r="AH27" s="22"/>
      <c r="AI27" s="28" t="e">
        <f t="shared" si="2"/>
        <v>#REF!</v>
      </c>
      <c r="AJ27" s="28" t="e">
        <f t="shared" si="3"/>
        <v>#REF!</v>
      </c>
      <c r="AL27" s="42">
        <v>19</v>
      </c>
      <c r="AM27" s="17" t="e">
        <f t="shared" si="4"/>
        <v>#REF!</v>
      </c>
      <c r="AN27" s="53" t="e">
        <f t="shared" si="5"/>
        <v>#REF!</v>
      </c>
      <c r="AO27" s="53" t="e">
        <f t="shared" si="5"/>
        <v>#REF!</v>
      </c>
    </row>
    <row r="28" spans="2:41" ht="12.75">
      <c r="B28" s="71" t="e">
        <f t="shared" si="0"/>
        <v>#REF!</v>
      </c>
      <c r="C28" s="16" t="e">
        <f t="shared" si="1"/>
        <v>#REF!</v>
      </c>
      <c r="D28" s="14" t="e">
        <f ca="1">OFFSET(#REF!,AL28,0)</f>
        <v>#REF!</v>
      </c>
      <c r="E28" s="14" t="e">
        <f ca="1">IF(OFFSET(#REF!,AL28,0)="","",(OFFSET(#REF!,AL28,0)))</f>
        <v>#REF!</v>
      </c>
      <c r="F28" s="14" t="e">
        <f ca="1">OFFSET(#REF!,AL28,0)</f>
        <v>#REF!</v>
      </c>
      <c r="G28" s="14" t="e">
        <f ca="1">OFFSET(#REF!,AL28,0)</f>
        <v>#REF!</v>
      </c>
      <c r="H28" s="14"/>
      <c r="I28" s="82" t="e">
        <f ca="1">OFFSET(#REF!,$L28-1,0)</f>
        <v>#REF!</v>
      </c>
      <c r="J28" s="60" t="e">
        <f ca="1">OFFSET(#REF!,$L28-1,0)</f>
        <v>#REF!</v>
      </c>
      <c r="K28" s="73" t="e">
        <f ca="1">OFFSET(#REF!,$L28-1,0)</f>
        <v>#REF!</v>
      </c>
      <c r="L28" s="74" t="e">
        <f>MATCH($AL28,#REF!,0)</f>
        <v>#REF!</v>
      </c>
      <c r="M28" s="83" t="e">
        <f ca="1">OFFSET(#REF!,$L28-1,0)</f>
        <v>#REF!</v>
      </c>
      <c r="N28" s="82" t="e">
        <f ca="1">OFFSET(#REF!,$Q28-1,0)</f>
        <v>#REF!</v>
      </c>
      <c r="O28" s="60" t="e">
        <f ca="1">OFFSET(#REF!,$Q28-1,0)</f>
        <v>#REF!</v>
      </c>
      <c r="P28" s="73" t="e">
        <f ca="1">OFFSET(#REF!,$Q28-1,0)</f>
        <v>#REF!</v>
      </c>
      <c r="Q28" s="74" t="e">
        <f>MATCH($AL28,#REF!,0)</f>
        <v>#REF!</v>
      </c>
      <c r="R28" s="83" t="e">
        <f ca="1">OFFSET(#REF!,$Q28-1,0)</f>
        <v>#REF!</v>
      </c>
      <c r="S28" s="82" t="e">
        <f ca="1">OFFSET(#REF!,$V28-1,0)</f>
        <v>#REF!</v>
      </c>
      <c r="T28" s="60" t="e">
        <f ca="1">OFFSET(#REF!,$V28-1,0)</f>
        <v>#REF!</v>
      </c>
      <c r="U28" s="73" t="e">
        <f ca="1">OFFSET(#REF!,$V28-1,0)</f>
        <v>#REF!</v>
      </c>
      <c r="V28" s="74" t="e">
        <f>MATCH($AL28,#REF!,0)</f>
        <v>#REF!</v>
      </c>
      <c r="W28" s="83" t="e">
        <f ca="1">OFFSET(#REF!,$V28-1,0)</f>
        <v>#REF!</v>
      </c>
      <c r="X28" s="82" t="e">
        <f ca="1">OFFSET(#REF!,$AA28-1,0)</f>
        <v>#REF!</v>
      </c>
      <c r="Y28" s="60" t="e">
        <f ca="1">OFFSET(#REF!,$AA28-1,0)</f>
        <v>#REF!</v>
      </c>
      <c r="Z28" s="73" t="e">
        <f ca="1">OFFSET(#REF!,$AA28-1,0)</f>
        <v>#REF!</v>
      </c>
      <c r="AA28" s="74" t="e">
        <f>MATCH($AL28,#REF!,0)</f>
        <v>#REF!</v>
      </c>
      <c r="AB28" s="83" t="e">
        <f ca="1">OFFSET(#REF!,$AA28-1,0)</f>
        <v>#REF!</v>
      </c>
      <c r="AC28" s="82" t="e">
        <f ca="1">OFFSET('Trail-5'!$BG$1,$AF28-1,0)</f>
        <v>#REF!</v>
      </c>
      <c r="AD28" s="60">
        <f ca="1">OFFSET('Trail-5'!$BH$1,$AF28-1,0)</f>
        <v>0</v>
      </c>
      <c r="AE28" s="73" t="e">
        <f ca="1">OFFSET('Trail-5'!$BL$1,$AF28-1,0)</f>
        <v>#REF!</v>
      </c>
      <c r="AF28" s="74">
        <f>MATCH($AL28,'Trail-5'!$BK$1:$BK$58,0)</f>
        <v>28</v>
      </c>
      <c r="AG28" s="83" t="e">
        <f ca="1">OFFSET('Trail-5'!$B$1,$AF28-1,0)</f>
        <v>#REF!</v>
      </c>
      <c r="AH28" s="22"/>
      <c r="AI28" s="28" t="e">
        <f t="shared" si="2"/>
        <v>#REF!</v>
      </c>
      <c r="AJ28" s="28" t="e">
        <f t="shared" si="3"/>
        <v>#REF!</v>
      </c>
      <c r="AL28" s="42">
        <v>20</v>
      </c>
      <c r="AM28" s="17" t="e">
        <f t="shared" si="4"/>
        <v>#REF!</v>
      </c>
      <c r="AN28" s="53" t="e">
        <f t="shared" si="5"/>
        <v>#REF!</v>
      </c>
      <c r="AO28" s="53" t="e">
        <f t="shared" si="5"/>
        <v>#REF!</v>
      </c>
    </row>
    <row r="29" spans="2:41" ht="12.75">
      <c r="B29" s="71" t="e">
        <f t="shared" si="0"/>
        <v>#REF!</v>
      </c>
      <c r="C29" s="16" t="e">
        <f t="shared" si="1"/>
        <v>#REF!</v>
      </c>
      <c r="D29" s="14" t="e">
        <f ca="1">OFFSET(#REF!,AL29,0)</f>
        <v>#REF!</v>
      </c>
      <c r="E29" s="14" t="e">
        <f ca="1">IF(OFFSET(#REF!,AL29,0)="","",(OFFSET(#REF!,AL29,0)))</f>
        <v>#REF!</v>
      </c>
      <c r="F29" s="14" t="e">
        <f ca="1">OFFSET(#REF!,AL29,0)</f>
        <v>#REF!</v>
      </c>
      <c r="G29" s="14" t="e">
        <f ca="1">OFFSET(#REF!,AL29,0)</f>
        <v>#REF!</v>
      </c>
      <c r="H29" s="14"/>
      <c r="I29" s="82" t="e">
        <f ca="1">OFFSET(#REF!,$L29-1,0)</f>
        <v>#REF!</v>
      </c>
      <c r="J29" s="60" t="e">
        <f ca="1">OFFSET(#REF!,$L29-1,0)</f>
        <v>#REF!</v>
      </c>
      <c r="K29" s="73" t="e">
        <f ca="1">OFFSET(#REF!,$L29-1,0)</f>
        <v>#REF!</v>
      </c>
      <c r="L29" s="74" t="e">
        <f>MATCH($AL29,#REF!,0)</f>
        <v>#REF!</v>
      </c>
      <c r="M29" s="83" t="e">
        <f ca="1">OFFSET(#REF!,$L29-1,0)</f>
        <v>#REF!</v>
      </c>
      <c r="N29" s="82" t="e">
        <f ca="1">OFFSET(#REF!,$Q29-1,0)</f>
        <v>#REF!</v>
      </c>
      <c r="O29" s="60" t="e">
        <f ca="1">OFFSET(#REF!,$Q29-1,0)</f>
        <v>#REF!</v>
      </c>
      <c r="P29" s="73" t="e">
        <f ca="1">OFFSET(#REF!,$Q29-1,0)</f>
        <v>#REF!</v>
      </c>
      <c r="Q29" s="74" t="e">
        <f>MATCH($AL29,#REF!,0)</f>
        <v>#REF!</v>
      </c>
      <c r="R29" s="83" t="e">
        <f ca="1">OFFSET(#REF!,$Q29-1,0)</f>
        <v>#REF!</v>
      </c>
      <c r="S29" s="82" t="e">
        <f ca="1">OFFSET(#REF!,$V29-1,0)</f>
        <v>#REF!</v>
      </c>
      <c r="T29" s="60" t="e">
        <f ca="1">OFFSET(#REF!,$V29-1,0)</f>
        <v>#REF!</v>
      </c>
      <c r="U29" s="73" t="e">
        <f ca="1">OFFSET(#REF!,$V29-1,0)</f>
        <v>#REF!</v>
      </c>
      <c r="V29" s="74" t="e">
        <f>MATCH($AL29,#REF!,0)</f>
        <v>#REF!</v>
      </c>
      <c r="W29" s="83" t="e">
        <f ca="1">OFFSET(#REF!,$V29-1,0)</f>
        <v>#REF!</v>
      </c>
      <c r="X29" s="82" t="e">
        <f ca="1">OFFSET(#REF!,$AA29-1,0)</f>
        <v>#REF!</v>
      </c>
      <c r="Y29" s="60" t="e">
        <f ca="1">OFFSET(#REF!,$AA29-1,0)</f>
        <v>#REF!</v>
      </c>
      <c r="Z29" s="73" t="e">
        <f ca="1">OFFSET(#REF!,$AA29-1,0)</f>
        <v>#REF!</v>
      </c>
      <c r="AA29" s="74" t="e">
        <f>MATCH($AL29,#REF!,0)</f>
        <v>#REF!</v>
      </c>
      <c r="AB29" s="83" t="e">
        <f ca="1">OFFSET(#REF!,$AA29-1,0)</f>
        <v>#REF!</v>
      </c>
      <c r="AC29" s="82" t="e">
        <f ca="1">OFFSET('Trail-5'!$BG$1,$AF29-1,0)</f>
        <v>#REF!</v>
      </c>
      <c r="AD29" s="60">
        <f ca="1">OFFSET('Trail-5'!$BH$1,$AF29-1,0)</f>
        <v>0</v>
      </c>
      <c r="AE29" s="73" t="e">
        <f ca="1">OFFSET('Trail-5'!$BL$1,$AF29-1,0)</f>
        <v>#REF!</v>
      </c>
      <c r="AF29" s="74">
        <f>MATCH($AL29,'Trail-5'!$BK$1:$BK$58,0)</f>
        <v>29</v>
      </c>
      <c r="AG29" s="83" t="e">
        <f ca="1">OFFSET('Trail-5'!$B$1,$AF29-1,0)</f>
        <v>#REF!</v>
      </c>
      <c r="AH29" s="22"/>
      <c r="AI29" s="28" t="e">
        <f t="shared" si="2"/>
        <v>#REF!</v>
      </c>
      <c r="AJ29" s="28" t="e">
        <f t="shared" si="3"/>
        <v>#REF!</v>
      </c>
      <c r="AL29" s="42">
        <v>21</v>
      </c>
      <c r="AM29" s="17" t="e">
        <f t="shared" si="4"/>
        <v>#REF!</v>
      </c>
      <c r="AN29" s="53" t="e">
        <f aca="true" t="shared" si="6" ref="AN29:AO48">IF($F29=AN$8,$AM29,0)</f>
        <v>#REF!</v>
      </c>
      <c r="AO29" s="53" t="e">
        <f t="shared" si="6"/>
        <v>#REF!</v>
      </c>
    </row>
    <row r="30" spans="2:41" ht="12.75">
      <c r="B30" s="71" t="e">
        <f t="shared" si="0"/>
        <v>#REF!</v>
      </c>
      <c r="C30" s="16" t="e">
        <f t="shared" si="1"/>
        <v>#REF!</v>
      </c>
      <c r="D30" s="14" t="e">
        <f ca="1">OFFSET(#REF!,AL30,0)</f>
        <v>#REF!</v>
      </c>
      <c r="E30" s="14" t="e">
        <f ca="1">IF(OFFSET(#REF!,AL30,0)="","",(OFFSET(#REF!,AL30,0)))</f>
        <v>#REF!</v>
      </c>
      <c r="F30" s="14" t="e">
        <f ca="1">OFFSET(#REF!,AL30,0)</f>
        <v>#REF!</v>
      </c>
      <c r="G30" s="14" t="e">
        <f ca="1">OFFSET(#REF!,AL30,0)</f>
        <v>#REF!</v>
      </c>
      <c r="H30" s="14"/>
      <c r="I30" s="82" t="e">
        <f ca="1">OFFSET(#REF!,$L30-1,0)</f>
        <v>#REF!</v>
      </c>
      <c r="J30" s="60" t="e">
        <f ca="1">OFFSET(#REF!,$L30-1,0)</f>
        <v>#REF!</v>
      </c>
      <c r="K30" s="73" t="e">
        <f ca="1">OFFSET(#REF!,$L30-1,0)</f>
        <v>#REF!</v>
      </c>
      <c r="L30" s="74" t="e">
        <f>MATCH($AL30,#REF!,0)</f>
        <v>#REF!</v>
      </c>
      <c r="M30" s="83" t="e">
        <f ca="1">OFFSET(#REF!,$L30-1,0)</f>
        <v>#REF!</v>
      </c>
      <c r="N30" s="82" t="e">
        <f ca="1">OFFSET(#REF!,$Q30-1,0)</f>
        <v>#REF!</v>
      </c>
      <c r="O30" s="60" t="e">
        <f ca="1">OFFSET(#REF!,$Q30-1,0)</f>
        <v>#REF!</v>
      </c>
      <c r="P30" s="73" t="e">
        <f ca="1">OFFSET(#REF!,$Q30-1,0)</f>
        <v>#REF!</v>
      </c>
      <c r="Q30" s="74" t="e">
        <f>MATCH($AL30,#REF!,0)</f>
        <v>#REF!</v>
      </c>
      <c r="R30" s="83" t="e">
        <f ca="1">OFFSET(#REF!,$Q30-1,0)</f>
        <v>#REF!</v>
      </c>
      <c r="S30" s="82" t="e">
        <f ca="1">OFFSET(#REF!,$V30-1,0)</f>
        <v>#REF!</v>
      </c>
      <c r="T30" s="60" t="e">
        <f ca="1">OFFSET(#REF!,$V30-1,0)</f>
        <v>#REF!</v>
      </c>
      <c r="U30" s="73" t="e">
        <f ca="1">OFFSET(#REF!,$V30-1,0)</f>
        <v>#REF!</v>
      </c>
      <c r="V30" s="74" t="e">
        <f>MATCH($AL30,#REF!,0)</f>
        <v>#REF!</v>
      </c>
      <c r="W30" s="83" t="e">
        <f ca="1">OFFSET(#REF!,$V30-1,0)</f>
        <v>#REF!</v>
      </c>
      <c r="X30" s="82" t="e">
        <f ca="1">OFFSET(#REF!,$AA30-1,0)</f>
        <v>#REF!</v>
      </c>
      <c r="Y30" s="60" t="e">
        <f ca="1">OFFSET(#REF!,$AA30-1,0)</f>
        <v>#REF!</v>
      </c>
      <c r="Z30" s="73" t="e">
        <f ca="1">OFFSET(#REF!,$AA30-1,0)</f>
        <v>#REF!</v>
      </c>
      <c r="AA30" s="74" t="e">
        <f>MATCH($AL30,#REF!,0)</f>
        <v>#REF!</v>
      </c>
      <c r="AB30" s="83" t="e">
        <f ca="1">OFFSET(#REF!,$AA30-1,0)</f>
        <v>#REF!</v>
      </c>
      <c r="AC30" s="82" t="e">
        <f ca="1">OFFSET('Trail-5'!$BG$1,$AF30-1,0)</f>
        <v>#REF!</v>
      </c>
      <c r="AD30" s="60">
        <f ca="1">OFFSET('Trail-5'!$BH$1,$AF30-1,0)</f>
        <v>0</v>
      </c>
      <c r="AE30" s="73" t="e">
        <f ca="1">OFFSET('Trail-5'!$BL$1,$AF30-1,0)</f>
        <v>#REF!</v>
      </c>
      <c r="AF30" s="74">
        <f>MATCH($AL30,'Trail-5'!$BK$1:$BK$58,0)</f>
        <v>30</v>
      </c>
      <c r="AG30" s="83" t="e">
        <f ca="1">OFFSET('Trail-5'!$B$1,$AF30-1,0)</f>
        <v>#REF!</v>
      </c>
      <c r="AH30" s="22"/>
      <c r="AI30" s="28" t="e">
        <f t="shared" si="2"/>
        <v>#REF!</v>
      </c>
      <c r="AJ30" s="28" t="e">
        <f t="shared" si="3"/>
        <v>#REF!</v>
      </c>
      <c r="AL30" s="42">
        <v>22</v>
      </c>
      <c r="AM30" s="17" t="e">
        <f t="shared" si="4"/>
        <v>#REF!</v>
      </c>
      <c r="AN30" s="53" t="e">
        <f t="shared" si="6"/>
        <v>#REF!</v>
      </c>
      <c r="AO30" s="53" t="e">
        <f t="shared" si="6"/>
        <v>#REF!</v>
      </c>
    </row>
    <row r="31" spans="2:41" ht="12.75">
      <c r="B31" s="71" t="e">
        <f t="shared" si="0"/>
        <v>#REF!</v>
      </c>
      <c r="C31" s="16" t="e">
        <f t="shared" si="1"/>
        <v>#REF!</v>
      </c>
      <c r="D31" s="14" t="e">
        <f ca="1">OFFSET(#REF!,AL31,0)</f>
        <v>#REF!</v>
      </c>
      <c r="E31" s="14" t="e">
        <f ca="1">IF(OFFSET(#REF!,AL31,0)="","",(OFFSET(#REF!,AL31,0)))</f>
        <v>#REF!</v>
      </c>
      <c r="F31" s="14" t="e">
        <f ca="1">OFFSET(#REF!,AL31,0)</f>
        <v>#REF!</v>
      </c>
      <c r="G31" s="14" t="e">
        <f ca="1">OFFSET(#REF!,AL31,0)</f>
        <v>#REF!</v>
      </c>
      <c r="H31" s="14"/>
      <c r="I31" s="82" t="e">
        <f ca="1">OFFSET(#REF!,$L31-1,0)</f>
        <v>#REF!</v>
      </c>
      <c r="J31" s="60" t="e">
        <f ca="1">OFFSET(#REF!,$L31-1,0)</f>
        <v>#REF!</v>
      </c>
      <c r="K31" s="73" t="e">
        <f ca="1">OFFSET(#REF!,$L31-1,0)</f>
        <v>#REF!</v>
      </c>
      <c r="L31" s="74" t="e">
        <f>MATCH($AL31,#REF!,0)</f>
        <v>#REF!</v>
      </c>
      <c r="M31" s="83" t="e">
        <f ca="1">OFFSET(#REF!,$L31-1,0)</f>
        <v>#REF!</v>
      </c>
      <c r="N31" s="82" t="e">
        <f ca="1">OFFSET(#REF!,$Q31-1,0)</f>
        <v>#REF!</v>
      </c>
      <c r="O31" s="60" t="e">
        <f ca="1">OFFSET(#REF!,$Q31-1,0)</f>
        <v>#REF!</v>
      </c>
      <c r="P31" s="73" t="e">
        <f ca="1">OFFSET(#REF!,$Q31-1,0)</f>
        <v>#REF!</v>
      </c>
      <c r="Q31" s="74" t="e">
        <f>MATCH($AL31,#REF!,0)</f>
        <v>#REF!</v>
      </c>
      <c r="R31" s="83" t="e">
        <f ca="1">OFFSET(#REF!,$Q31-1,0)</f>
        <v>#REF!</v>
      </c>
      <c r="S31" s="82" t="e">
        <f ca="1">OFFSET(#REF!,$V31-1,0)</f>
        <v>#REF!</v>
      </c>
      <c r="T31" s="60" t="e">
        <f ca="1">OFFSET(#REF!,$V31-1,0)</f>
        <v>#REF!</v>
      </c>
      <c r="U31" s="73" t="e">
        <f ca="1">OFFSET(#REF!,$V31-1,0)</f>
        <v>#REF!</v>
      </c>
      <c r="V31" s="74" t="e">
        <f>MATCH($AL31,#REF!,0)</f>
        <v>#REF!</v>
      </c>
      <c r="W31" s="83" t="e">
        <f ca="1">OFFSET(#REF!,$V31-1,0)</f>
        <v>#REF!</v>
      </c>
      <c r="X31" s="82" t="e">
        <f ca="1">OFFSET(#REF!,$AA31-1,0)</f>
        <v>#REF!</v>
      </c>
      <c r="Y31" s="60" t="e">
        <f ca="1">OFFSET(#REF!,$AA31-1,0)</f>
        <v>#REF!</v>
      </c>
      <c r="Z31" s="73" t="e">
        <f ca="1">OFFSET(#REF!,$AA31-1,0)</f>
        <v>#REF!</v>
      </c>
      <c r="AA31" s="74" t="e">
        <f>MATCH($AL31,#REF!,0)</f>
        <v>#REF!</v>
      </c>
      <c r="AB31" s="83" t="e">
        <f ca="1">OFFSET(#REF!,$AA31-1,0)</f>
        <v>#REF!</v>
      </c>
      <c r="AC31" s="82" t="e">
        <f ca="1">OFFSET('Trail-5'!$BG$1,$AF31-1,0)</f>
        <v>#REF!</v>
      </c>
      <c r="AD31" s="60">
        <f ca="1">OFFSET('Trail-5'!$BH$1,$AF31-1,0)</f>
        <v>0</v>
      </c>
      <c r="AE31" s="73" t="e">
        <f ca="1">OFFSET('Trail-5'!$BL$1,$AF31-1,0)</f>
        <v>#REF!</v>
      </c>
      <c r="AF31" s="74">
        <f>MATCH($AL31,'Trail-5'!$BK$1:$BK$58,0)</f>
        <v>31</v>
      </c>
      <c r="AG31" s="83" t="e">
        <f ca="1">OFFSET('Trail-5'!$B$1,$AF31-1,0)</f>
        <v>#REF!</v>
      </c>
      <c r="AH31" s="22"/>
      <c r="AI31" s="28" t="e">
        <f t="shared" si="2"/>
        <v>#REF!</v>
      </c>
      <c r="AJ31" s="28" t="e">
        <f t="shared" si="3"/>
        <v>#REF!</v>
      </c>
      <c r="AL31" s="42">
        <v>23</v>
      </c>
      <c r="AM31" s="17" t="e">
        <f t="shared" si="4"/>
        <v>#REF!</v>
      </c>
      <c r="AN31" s="53" t="e">
        <f t="shared" si="6"/>
        <v>#REF!</v>
      </c>
      <c r="AO31" s="53" t="e">
        <f t="shared" si="6"/>
        <v>#REF!</v>
      </c>
    </row>
    <row r="32" spans="2:41" ht="12.75">
      <c r="B32" s="71" t="e">
        <f t="shared" si="0"/>
        <v>#REF!</v>
      </c>
      <c r="C32" s="16" t="e">
        <f t="shared" si="1"/>
        <v>#REF!</v>
      </c>
      <c r="D32" s="14" t="e">
        <f ca="1">OFFSET(#REF!,AL32,0)</f>
        <v>#REF!</v>
      </c>
      <c r="E32" s="14" t="e">
        <f ca="1">IF(OFFSET(#REF!,AL32,0)="","",(OFFSET(#REF!,AL32,0)))</f>
        <v>#REF!</v>
      </c>
      <c r="F32" s="14" t="e">
        <f ca="1">OFFSET(#REF!,AL32,0)</f>
        <v>#REF!</v>
      </c>
      <c r="G32" s="14" t="e">
        <f ca="1">OFFSET(#REF!,AL32,0)</f>
        <v>#REF!</v>
      </c>
      <c r="H32" s="14"/>
      <c r="I32" s="82" t="e">
        <f ca="1">OFFSET(#REF!,$L32-1,0)</f>
        <v>#REF!</v>
      </c>
      <c r="J32" s="60" t="e">
        <f ca="1">OFFSET(#REF!,$L32-1,0)</f>
        <v>#REF!</v>
      </c>
      <c r="K32" s="73" t="e">
        <f ca="1">OFFSET(#REF!,$L32-1,0)</f>
        <v>#REF!</v>
      </c>
      <c r="L32" s="74" t="e">
        <f>MATCH($AL32,#REF!,0)</f>
        <v>#REF!</v>
      </c>
      <c r="M32" s="83" t="e">
        <f ca="1">OFFSET(#REF!,$L32-1,0)</f>
        <v>#REF!</v>
      </c>
      <c r="N32" s="82" t="e">
        <f ca="1">OFFSET(#REF!,$Q32-1,0)</f>
        <v>#REF!</v>
      </c>
      <c r="O32" s="60" t="e">
        <f ca="1">OFFSET(#REF!,$Q32-1,0)</f>
        <v>#REF!</v>
      </c>
      <c r="P32" s="73" t="e">
        <f ca="1">OFFSET(#REF!,$Q32-1,0)</f>
        <v>#REF!</v>
      </c>
      <c r="Q32" s="74" t="e">
        <f>MATCH($AL32,#REF!,0)</f>
        <v>#REF!</v>
      </c>
      <c r="R32" s="83" t="e">
        <f ca="1">OFFSET(#REF!,$Q32-1,0)</f>
        <v>#REF!</v>
      </c>
      <c r="S32" s="82" t="e">
        <f ca="1">OFFSET(#REF!,$V32-1,0)</f>
        <v>#REF!</v>
      </c>
      <c r="T32" s="60" t="e">
        <f ca="1">OFFSET(#REF!,$V32-1,0)</f>
        <v>#REF!</v>
      </c>
      <c r="U32" s="73" t="e">
        <f ca="1">OFFSET(#REF!,$V32-1,0)</f>
        <v>#REF!</v>
      </c>
      <c r="V32" s="74" t="e">
        <f>MATCH($AL32,#REF!,0)</f>
        <v>#REF!</v>
      </c>
      <c r="W32" s="83" t="e">
        <f ca="1">OFFSET(#REF!,$V32-1,0)</f>
        <v>#REF!</v>
      </c>
      <c r="X32" s="82" t="e">
        <f ca="1">OFFSET(#REF!,$AA32-1,0)</f>
        <v>#REF!</v>
      </c>
      <c r="Y32" s="60" t="e">
        <f ca="1">OFFSET(#REF!,$AA32-1,0)</f>
        <v>#REF!</v>
      </c>
      <c r="Z32" s="73" t="e">
        <f ca="1">OFFSET(#REF!,$AA32-1,0)</f>
        <v>#REF!</v>
      </c>
      <c r="AA32" s="74" t="e">
        <f>MATCH($AL32,#REF!,0)</f>
        <v>#REF!</v>
      </c>
      <c r="AB32" s="83" t="e">
        <f ca="1">OFFSET(#REF!,$AA32-1,0)</f>
        <v>#REF!</v>
      </c>
      <c r="AC32" s="82" t="e">
        <f ca="1">OFFSET('Trail-5'!$BG$1,$AF32-1,0)</f>
        <v>#REF!</v>
      </c>
      <c r="AD32" s="60">
        <f ca="1">OFFSET('Trail-5'!$BH$1,$AF32-1,0)</f>
        <v>0</v>
      </c>
      <c r="AE32" s="73" t="e">
        <f ca="1">OFFSET('Trail-5'!$BL$1,$AF32-1,0)</f>
        <v>#REF!</v>
      </c>
      <c r="AF32" s="74">
        <f>MATCH($AL32,'Trail-5'!$BK$1:$BK$58,0)</f>
        <v>32</v>
      </c>
      <c r="AG32" s="83" t="e">
        <f ca="1">OFFSET('Trail-5'!$B$1,$AF32-1,0)</f>
        <v>#REF!</v>
      </c>
      <c r="AH32" s="22"/>
      <c r="AI32" s="28" t="e">
        <f t="shared" si="2"/>
        <v>#REF!</v>
      </c>
      <c r="AJ32" s="28" t="e">
        <f t="shared" si="3"/>
        <v>#REF!</v>
      </c>
      <c r="AL32" s="42">
        <v>24</v>
      </c>
      <c r="AM32" s="17" t="e">
        <f t="shared" si="4"/>
        <v>#REF!</v>
      </c>
      <c r="AN32" s="53" t="e">
        <f t="shared" si="6"/>
        <v>#REF!</v>
      </c>
      <c r="AO32" s="53" t="e">
        <f t="shared" si="6"/>
        <v>#REF!</v>
      </c>
    </row>
    <row r="33" spans="2:41" ht="12.75" customHeight="1">
      <c r="B33" s="71" t="e">
        <f t="shared" si="0"/>
        <v>#REF!</v>
      </c>
      <c r="C33" s="16" t="e">
        <f t="shared" si="1"/>
        <v>#REF!</v>
      </c>
      <c r="D33" s="14" t="e">
        <f ca="1">OFFSET(#REF!,AL33,0)</f>
        <v>#REF!</v>
      </c>
      <c r="E33" s="14" t="e">
        <f ca="1">IF(OFFSET(#REF!,AL33,0)="","",(OFFSET(#REF!,AL33,0)))</f>
        <v>#REF!</v>
      </c>
      <c r="F33" s="14" t="e">
        <f ca="1">OFFSET(#REF!,AL33,0)</f>
        <v>#REF!</v>
      </c>
      <c r="G33" s="14" t="e">
        <f ca="1">OFFSET(#REF!,AL33,0)</f>
        <v>#REF!</v>
      </c>
      <c r="H33" s="14"/>
      <c r="I33" s="82" t="e">
        <f ca="1">OFFSET(#REF!,$L33-1,0)</f>
        <v>#REF!</v>
      </c>
      <c r="J33" s="60" t="e">
        <f ca="1">OFFSET(#REF!,$L33-1,0)</f>
        <v>#REF!</v>
      </c>
      <c r="K33" s="73" t="e">
        <f ca="1">OFFSET(#REF!,$L33-1,0)</f>
        <v>#REF!</v>
      </c>
      <c r="L33" s="74" t="e">
        <f>MATCH($AL33,#REF!,0)</f>
        <v>#REF!</v>
      </c>
      <c r="M33" s="83" t="e">
        <f ca="1">OFFSET(#REF!,$L33-1,0)</f>
        <v>#REF!</v>
      </c>
      <c r="N33" s="82" t="e">
        <f ca="1">OFFSET(#REF!,$Q33-1,0)</f>
        <v>#REF!</v>
      </c>
      <c r="O33" s="60" t="e">
        <f ca="1">OFFSET(#REF!,$Q33-1,0)</f>
        <v>#REF!</v>
      </c>
      <c r="P33" s="73" t="e">
        <f ca="1">OFFSET(#REF!,$Q33-1,0)</f>
        <v>#REF!</v>
      </c>
      <c r="Q33" s="74" t="e">
        <f>MATCH($AL33,#REF!,0)</f>
        <v>#REF!</v>
      </c>
      <c r="R33" s="83" t="e">
        <f ca="1">OFFSET(#REF!,$Q33-1,0)</f>
        <v>#REF!</v>
      </c>
      <c r="S33" s="82" t="e">
        <f ca="1">OFFSET(#REF!,$V33-1,0)</f>
        <v>#REF!</v>
      </c>
      <c r="T33" s="60" t="e">
        <f ca="1">OFFSET(#REF!,$V33-1,0)</f>
        <v>#REF!</v>
      </c>
      <c r="U33" s="73" t="e">
        <f ca="1">OFFSET(#REF!,$V33-1,0)</f>
        <v>#REF!</v>
      </c>
      <c r="V33" s="74" t="e">
        <f>MATCH($AL33,#REF!,0)</f>
        <v>#REF!</v>
      </c>
      <c r="W33" s="83" t="e">
        <f ca="1">OFFSET(#REF!,$V33-1,0)</f>
        <v>#REF!</v>
      </c>
      <c r="X33" s="82" t="e">
        <f ca="1">OFFSET(#REF!,$AA33-1,0)</f>
        <v>#REF!</v>
      </c>
      <c r="Y33" s="60" t="e">
        <f ca="1">OFFSET(#REF!,$AA33-1,0)</f>
        <v>#REF!</v>
      </c>
      <c r="Z33" s="73" t="e">
        <f ca="1">OFFSET(#REF!,$AA33-1,0)</f>
        <v>#REF!</v>
      </c>
      <c r="AA33" s="74" t="e">
        <f>MATCH($AL33,#REF!,0)</f>
        <v>#REF!</v>
      </c>
      <c r="AB33" s="83" t="e">
        <f ca="1">OFFSET(#REF!,$AA33-1,0)</f>
        <v>#REF!</v>
      </c>
      <c r="AC33" s="82" t="e">
        <f ca="1">OFFSET('Trail-5'!$BG$1,$AF33-1,0)</f>
        <v>#REF!</v>
      </c>
      <c r="AD33" s="60">
        <f ca="1">OFFSET('Trail-5'!$BH$1,$AF33-1,0)</f>
        <v>0</v>
      </c>
      <c r="AE33" s="73" t="e">
        <f ca="1">OFFSET('Trail-5'!$BL$1,$AF33-1,0)</f>
        <v>#REF!</v>
      </c>
      <c r="AF33" s="74">
        <f>MATCH($AL33,'Trail-5'!$BK$1:$BK$58,0)</f>
        <v>33</v>
      </c>
      <c r="AG33" s="83" t="e">
        <f ca="1">OFFSET('Trail-5'!$B$1,$AF33-1,0)</f>
        <v>#REF!</v>
      </c>
      <c r="AH33" s="22"/>
      <c r="AI33" s="28" t="e">
        <f t="shared" si="2"/>
        <v>#REF!</v>
      </c>
      <c r="AJ33" s="28" t="e">
        <f t="shared" si="3"/>
        <v>#REF!</v>
      </c>
      <c r="AL33" s="42">
        <v>25</v>
      </c>
      <c r="AM33" s="17" t="e">
        <f t="shared" si="4"/>
        <v>#REF!</v>
      </c>
      <c r="AN33" s="53" t="e">
        <f t="shared" si="6"/>
        <v>#REF!</v>
      </c>
      <c r="AO33" s="53" t="e">
        <f t="shared" si="6"/>
        <v>#REF!</v>
      </c>
    </row>
    <row r="34" spans="2:41" ht="12.75" customHeight="1">
      <c r="B34" s="71" t="e">
        <f t="shared" si="0"/>
        <v>#REF!</v>
      </c>
      <c r="C34" s="16" t="e">
        <f t="shared" si="1"/>
        <v>#REF!</v>
      </c>
      <c r="D34" s="14" t="e">
        <f ca="1">OFFSET(#REF!,AL34,0)</f>
        <v>#REF!</v>
      </c>
      <c r="E34" s="14" t="e">
        <f ca="1">IF(OFFSET(#REF!,AL34,0)="","",(OFFSET(#REF!,AL34,0)))</f>
        <v>#REF!</v>
      </c>
      <c r="F34" s="14" t="e">
        <f ca="1">OFFSET(#REF!,AL34,0)</f>
        <v>#REF!</v>
      </c>
      <c r="G34" s="14" t="e">
        <f ca="1">OFFSET(#REF!,AL34,0)</f>
        <v>#REF!</v>
      </c>
      <c r="H34" s="14"/>
      <c r="I34" s="82" t="e">
        <f ca="1">OFFSET(#REF!,$L34-1,0)</f>
        <v>#REF!</v>
      </c>
      <c r="J34" s="60" t="e">
        <f ca="1">OFFSET(#REF!,$L34-1,0)</f>
        <v>#REF!</v>
      </c>
      <c r="K34" s="73" t="e">
        <f ca="1">OFFSET(#REF!,$L34-1,0)</f>
        <v>#REF!</v>
      </c>
      <c r="L34" s="74" t="e">
        <f>MATCH($AL34,#REF!,0)</f>
        <v>#REF!</v>
      </c>
      <c r="M34" s="83" t="e">
        <f ca="1">OFFSET(#REF!,$L34-1,0)</f>
        <v>#REF!</v>
      </c>
      <c r="N34" s="82" t="e">
        <f ca="1">OFFSET(#REF!,$Q34-1,0)</f>
        <v>#REF!</v>
      </c>
      <c r="O34" s="60" t="e">
        <f ca="1">OFFSET(#REF!,$Q34-1,0)</f>
        <v>#REF!</v>
      </c>
      <c r="P34" s="73" t="e">
        <f ca="1">OFFSET(#REF!,$Q34-1,0)</f>
        <v>#REF!</v>
      </c>
      <c r="Q34" s="74" t="e">
        <f>MATCH($AL34,#REF!,0)</f>
        <v>#REF!</v>
      </c>
      <c r="R34" s="83" t="e">
        <f ca="1">OFFSET(#REF!,$Q34-1,0)</f>
        <v>#REF!</v>
      </c>
      <c r="S34" s="82" t="e">
        <f ca="1">OFFSET(#REF!,$V34-1,0)</f>
        <v>#REF!</v>
      </c>
      <c r="T34" s="60" t="e">
        <f ca="1">OFFSET(#REF!,$V34-1,0)</f>
        <v>#REF!</v>
      </c>
      <c r="U34" s="73" t="e">
        <f ca="1">OFFSET(#REF!,$V34-1,0)</f>
        <v>#REF!</v>
      </c>
      <c r="V34" s="74" t="e">
        <f>MATCH($AL34,#REF!,0)</f>
        <v>#REF!</v>
      </c>
      <c r="W34" s="83" t="e">
        <f ca="1">OFFSET(#REF!,$V34-1,0)</f>
        <v>#REF!</v>
      </c>
      <c r="X34" s="82" t="e">
        <f ca="1">OFFSET(#REF!,$AA34-1,0)</f>
        <v>#REF!</v>
      </c>
      <c r="Y34" s="60" t="e">
        <f ca="1">OFFSET(#REF!,$AA34-1,0)</f>
        <v>#REF!</v>
      </c>
      <c r="Z34" s="73" t="e">
        <f ca="1">OFFSET(#REF!,$AA34-1,0)</f>
        <v>#REF!</v>
      </c>
      <c r="AA34" s="74" t="e">
        <f>MATCH($AL34,#REF!,0)</f>
        <v>#REF!</v>
      </c>
      <c r="AB34" s="83" t="e">
        <f ca="1">OFFSET(#REF!,$AA34-1,0)</f>
        <v>#REF!</v>
      </c>
      <c r="AC34" s="82" t="e">
        <f ca="1">OFFSET('Trail-5'!$BG$1,$AF34-1,0)</f>
        <v>#REF!</v>
      </c>
      <c r="AD34" s="60">
        <f ca="1">OFFSET('Trail-5'!$BH$1,$AF34-1,0)</f>
        <v>0</v>
      </c>
      <c r="AE34" s="73" t="e">
        <f ca="1">OFFSET('Trail-5'!$BL$1,$AF34-1,0)</f>
        <v>#REF!</v>
      </c>
      <c r="AF34" s="74">
        <f>MATCH($AL34,'Trail-5'!$BK$1:$BK$58,0)</f>
        <v>34</v>
      </c>
      <c r="AG34" s="83" t="e">
        <f ca="1">OFFSET('Trail-5'!$B$1,$AF34-1,0)</f>
        <v>#REF!</v>
      </c>
      <c r="AH34" s="22"/>
      <c r="AI34" s="28" t="e">
        <f t="shared" si="2"/>
        <v>#REF!</v>
      </c>
      <c r="AJ34" s="28" t="e">
        <f t="shared" si="3"/>
        <v>#REF!</v>
      </c>
      <c r="AL34" s="42">
        <v>26</v>
      </c>
      <c r="AM34" s="17" t="e">
        <f t="shared" si="4"/>
        <v>#REF!</v>
      </c>
      <c r="AN34" s="53" t="e">
        <f t="shared" si="6"/>
        <v>#REF!</v>
      </c>
      <c r="AO34" s="53" t="e">
        <f t="shared" si="6"/>
        <v>#REF!</v>
      </c>
    </row>
    <row r="35" spans="2:41" ht="12.75" customHeight="1">
      <c r="B35" s="71" t="e">
        <f t="shared" si="0"/>
        <v>#REF!</v>
      </c>
      <c r="C35" s="16" t="e">
        <f t="shared" si="1"/>
        <v>#REF!</v>
      </c>
      <c r="D35" s="14" t="e">
        <f ca="1">OFFSET(#REF!,AL35,0)</f>
        <v>#REF!</v>
      </c>
      <c r="E35" s="14" t="e">
        <f ca="1">IF(OFFSET(#REF!,AL35,0)="","",(OFFSET(#REF!,AL35,0)))</f>
        <v>#REF!</v>
      </c>
      <c r="F35" s="14" t="e">
        <f ca="1">OFFSET(#REF!,AL35,0)</f>
        <v>#REF!</v>
      </c>
      <c r="G35" s="14" t="e">
        <f ca="1">OFFSET(#REF!,AL35,0)</f>
        <v>#REF!</v>
      </c>
      <c r="H35" s="14"/>
      <c r="I35" s="82" t="e">
        <f ca="1">OFFSET(#REF!,$L35-1,0)</f>
        <v>#REF!</v>
      </c>
      <c r="J35" s="60" t="e">
        <f ca="1">OFFSET(#REF!,$L35-1,0)</f>
        <v>#REF!</v>
      </c>
      <c r="K35" s="73" t="e">
        <f ca="1">OFFSET(#REF!,$L35-1,0)</f>
        <v>#REF!</v>
      </c>
      <c r="L35" s="74" t="e">
        <f>MATCH($AL35,#REF!,0)</f>
        <v>#REF!</v>
      </c>
      <c r="M35" s="83" t="e">
        <f ca="1">OFFSET(#REF!,$L35-1,0)</f>
        <v>#REF!</v>
      </c>
      <c r="N35" s="82" t="e">
        <f ca="1">OFFSET(#REF!,$Q35-1,0)</f>
        <v>#REF!</v>
      </c>
      <c r="O35" s="60" t="e">
        <f ca="1">OFFSET(#REF!,$Q35-1,0)</f>
        <v>#REF!</v>
      </c>
      <c r="P35" s="73" t="e">
        <f ca="1">OFFSET(#REF!,$Q35-1,0)</f>
        <v>#REF!</v>
      </c>
      <c r="Q35" s="74" t="e">
        <f>MATCH($AL35,#REF!,0)</f>
        <v>#REF!</v>
      </c>
      <c r="R35" s="83" t="e">
        <f ca="1">OFFSET(#REF!,$Q35-1,0)</f>
        <v>#REF!</v>
      </c>
      <c r="S35" s="82" t="e">
        <f ca="1">OFFSET(#REF!,$V35-1,0)</f>
        <v>#REF!</v>
      </c>
      <c r="T35" s="60" t="e">
        <f ca="1">OFFSET(#REF!,$V35-1,0)</f>
        <v>#REF!</v>
      </c>
      <c r="U35" s="73" t="e">
        <f ca="1">OFFSET(#REF!,$V35-1,0)</f>
        <v>#REF!</v>
      </c>
      <c r="V35" s="74" t="e">
        <f>MATCH($AL35,#REF!,0)</f>
        <v>#REF!</v>
      </c>
      <c r="W35" s="83" t="e">
        <f ca="1">OFFSET(#REF!,$V35-1,0)</f>
        <v>#REF!</v>
      </c>
      <c r="X35" s="82" t="e">
        <f ca="1">OFFSET(#REF!,$AA35-1,0)</f>
        <v>#REF!</v>
      </c>
      <c r="Y35" s="60" t="e">
        <f ca="1">OFFSET(#REF!,$AA35-1,0)</f>
        <v>#REF!</v>
      </c>
      <c r="Z35" s="73" t="e">
        <f ca="1">OFFSET(#REF!,$AA35-1,0)</f>
        <v>#REF!</v>
      </c>
      <c r="AA35" s="74" t="e">
        <f>MATCH($AL35,#REF!,0)</f>
        <v>#REF!</v>
      </c>
      <c r="AB35" s="83" t="e">
        <f ca="1">OFFSET(#REF!,$AA35-1,0)</f>
        <v>#REF!</v>
      </c>
      <c r="AC35" s="82" t="e">
        <f ca="1">OFFSET('Trail-5'!$BG$1,$AF35-1,0)</f>
        <v>#REF!</v>
      </c>
      <c r="AD35" s="60">
        <f ca="1">OFFSET('Trail-5'!$BH$1,$AF35-1,0)</f>
        <v>0</v>
      </c>
      <c r="AE35" s="73" t="e">
        <f ca="1">OFFSET('Trail-5'!$BL$1,$AF35-1,0)</f>
        <v>#REF!</v>
      </c>
      <c r="AF35" s="74">
        <f>MATCH($AL35,'Trail-5'!$BK$1:$BK$58,0)</f>
        <v>35</v>
      </c>
      <c r="AG35" s="83" t="e">
        <f ca="1">OFFSET('Trail-5'!$B$1,$AF35-1,0)</f>
        <v>#REF!</v>
      </c>
      <c r="AH35" s="22"/>
      <c r="AI35" s="28" t="e">
        <f t="shared" si="2"/>
        <v>#REF!</v>
      </c>
      <c r="AJ35" s="28" t="e">
        <f t="shared" si="3"/>
        <v>#REF!</v>
      </c>
      <c r="AL35" s="42">
        <v>27</v>
      </c>
      <c r="AM35" s="17" t="e">
        <f t="shared" si="4"/>
        <v>#REF!</v>
      </c>
      <c r="AN35" s="53" t="e">
        <f t="shared" si="6"/>
        <v>#REF!</v>
      </c>
      <c r="AO35" s="53" t="e">
        <f t="shared" si="6"/>
        <v>#REF!</v>
      </c>
    </row>
    <row r="36" spans="2:41" ht="12.75" customHeight="1">
      <c r="B36" s="71" t="e">
        <f t="shared" si="0"/>
        <v>#REF!</v>
      </c>
      <c r="C36" s="16" t="e">
        <f t="shared" si="1"/>
        <v>#REF!</v>
      </c>
      <c r="D36" s="14" t="e">
        <f ca="1">OFFSET(#REF!,AL36,0)</f>
        <v>#REF!</v>
      </c>
      <c r="E36" s="14" t="e">
        <f ca="1">IF(OFFSET(#REF!,AL36,0)="","",(OFFSET(#REF!,AL36,0)))</f>
        <v>#REF!</v>
      </c>
      <c r="F36" s="14" t="e">
        <f ca="1">OFFSET(#REF!,AL36,0)</f>
        <v>#REF!</v>
      </c>
      <c r="G36" s="14" t="e">
        <f ca="1">OFFSET(#REF!,AL36,0)</f>
        <v>#REF!</v>
      </c>
      <c r="H36" s="14"/>
      <c r="I36" s="82" t="e">
        <f ca="1">OFFSET(#REF!,$L36-1,0)</f>
        <v>#REF!</v>
      </c>
      <c r="J36" s="60" t="e">
        <f ca="1">OFFSET(#REF!,$L36-1,0)</f>
        <v>#REF!</v>
      </c>
      <c r="K36" s="73" t="e">
        <f ca="1">OFFSET(#REF!,$L36-1,0)</f>
        <v>#REF!</v>
      </c>
      <c r="L36" s="74" t="e">
        <f>MATCH($AL36,#REF!,0)</f>
        <v>#REF!</v>
      </c>
      <c r="M36" s="83" t="e">
        <f ca="1">OFFSET(#REF!,$L36-1,0)</f>
        <v>#REF!</v>
      </c>
      <c r="N36" s="82" t="e">
        <f ca="1">OFFSET(#REF!,$Q36-1,0)</f>
        <v>#REF!</v>
      </c>
      <c r="O36" s="60" t="e">
        <f ca="1">OFFSET(#REF!,$Q36-1,0)</f>
        <v>#REF!</v>
      </c>
      <c r="P36" s="73" t="e">
        <f ca="1">OFFSET(#REF!,$Q36-1,0)</f>
        <v>#REF!</v>
      </c>
      <c r="Q36" s="74" t="e">
        <f>MATCH($AL36,#REF!,0)</f>
        <v>#REF!</v>
      </c>
      <c r="R36" s="83" t="e">
        <f ca="1">OFFSET(#REF!,$Q36-1,0)</f>
        <v>#REF!</v>
      </c>
      <c r="S36" s="82" t="e">
        <f ca="1">OFFSET(#REF!,$V36-1,0)</f>
        <v>#REF!</v>
      </c>
      <c r="T36" s="60" t="e">
        <f ca="1">OFFSET(#REF!,$V36-1,0)</f>
        <v>#REF!</v>
      </c>
      <c r="U36" s="73" t="e">
        <f ca="1">OFFSET(#REF!,$V36-1,0)</f>
        <v>#REF!</v>
      </c>
      <c r="V36" s="74" t="e">
        <f>MATCH($AL36,#REF!,0)</f>
        <v>#REF!</v>
      </c>
      <c r="W36" s="83" t="e">
        <f ca="1">OFFSET(#REF!,$V36-1,0)</f>
        <v>#REF!</v>
      </c>
      <c r="X36" s="82" t="e">
        <f ca="1">OFFSET(#REF!,$AA36-1,0)</f>
        <v>#REF!</v>
      </c>
      <c r="Y36" s="60" t="e">
        <f ca="1">OFFSET(#REF!,$AA36-1,0)</f>
        <v>#REF!</v>
      </c>
      <c r="Z36" s="73" t="e">
        <f ca="1">OFFSET(#REF!,$AA36-1,0)</f>
        <v>#REF!</v>
      </c>
      <c r="AA36" s="74" t="e">
        <f>MATCH($AL36,#REF!,0)</f>
        <v>#REF!</v>
      </c>
      <c r="AB36" s="83" t="e">
        <f ca="1">OFFSET(#REF!,$AA36-1,0)</f>
        <v>#REF!</v>
      </c>
      <c r="AC36" s="82" t="e">
        <f ca="1">OFFSET('Trail-5'!$BG$1,$AF36-1,0)</f>
        <v>#REF!</v>
      </c>
      <c r="AD36" s="60">
        <f ca="1">OFFSET('Trail-5'!$BH$1,$AF36-1,0)</f>
        <v>0</v>
      </c>
      <c r="AE36" s="73" t="e">
        <f ca="1">OFFSET('Trail-5'!$BL$1,$AF36-1,0)</f>
        <v>#REF!</v>
      </c>
      <c r="AF36" s="74">
        <f>MATCH($AL36,'Trail-5'!$BK$1:$BK$58,0)</f>
        <v>36</v>
      </c>
      <c r="AG36" s="83" t="e">
        <f ca="1">OFFSET('Trail-5'!$B$1,$AF36-1,0)</f>
        <v>#REF!</v>
      </c>
      <c r="AH36" s="22"/>
      <c r="AI36" s="28" t="e">
        <f t="shared" si="2"/>
        <v>#REF!</v>
      </c>
      <c r="AJ36" s="28" t="e">
        <f t="shared" si="3"/>
        <v>#REF!</v>
      </c>
      <c r="AL36" s="42">
        <v>28</v>
      </c>
      <c r="AM36" s="17" t="e">
        <f t="shared" si="4"/>
        <v>#REF!</v>
      </c>
      <c r="AN36" s="53" t="e">
        <f t="shared" si="6"/>
        <v>#REF!</v>
      </c>
      <c r="AO36" s="53" t="e">
        <f t="shared" si="6"/>
        <v>#REF!</v>
      </c>
    </row>
    <row r="37" spans="2:41" ht="12.75" customHeight="1">
      <c r="B37" s="71" t="e">
        <f t="shared" si="0"/>
        <v>#REF!</v>
      </c>
      <c r="C37" s="16" t="e">
        <f t="shared" si="1"/>
        <v>#REF!</v>
      </c>
      <c r="D37" s="14" t="e">
        <f ca="1">OFFSET(#REF!,AL37,0)</f>
        <v>#REF!</v>
      </c>
      <c r="E37" s="14" t="e">
        <f ca="1">IF(OFFSET(#REF!,AL37,0)="","",(OFFSET(#REF!,AL37,0)))</f>
        <v>#REF!</v>
      </c>
      <c r="F37" s="14" t="e">
        <f ca="1">OFFSET(#REF!,AL37,0)</f>
        <v>#REF!</v>
      </c>
      <c r="G37" s="14" t="e">
        <f ca="1">OFFSET(#REF!,AL37,0)</f>
        <v>#REF!</v>
      </c>
      <c r="H37" s="14"/>
      <c r="I37" s="82" t="e">
        <f ca="1">OFFSET(#REF!,$L37-1,0)</f>
        <v>#REF!</v>
      </c>
      <c r="J37" s="60" t="e">
        <f ca="1">OFFSET(#REF!,$L37-1,0)</f>
        <v>#REF!</v>
      </c>
      <c r="K37" s="73" t="e">
        <f ca="1">OFFSET(#REF!,$L37-1,0)</f>
        <v>#REF!</v>
      </c>
      <c r="L37" s="74" t="e">
        <f>MATCH($AL37,#REF!,0)</f>
        <v>#REF!</v>
      </c>
      <c r="M37" s="83" t="e">
        <f ca="1">OFFSET(#REF!,$L37-1,0)</f>
        <v>#REF!</v>
      </c>
      <c r="N37" s="82" t="e">
        <f ca="1">OFFSET(#REF!,$Q37-1,0)</f>
        <v>#REF!</v>
      </c>
      <c r="O37" s="60" t="e">
        <f ca="1">OFFSET(#REF!,$Q37-1,0)</f>
        <v>#REF!</v>
      </c>
      <c r="P37" s="73" t="e">
        <f ca="1">OFFSET(#REF!,$Q37-1,0)</f>
        <v>#REF!</v>
      </c>
      <c r="Q37" s="74" t="e">
        <f>MATCH($AL37,#REF!,0)</f>
        <v>#REF!</v>
      </c>
      <c r="R37" s="83" t="e">
        <f ca="1">OFFSET(#REF!,$Q37-1,0)</f>
        <v>#REF!</v>
      </c>
      <c r="S37" s="82" t="e">
        <f ca="1">OFFSET(#REF!,$V37-1,0)</f>
        <v>#REF!</v>
      </c>
      <c r="T37" s="60" t="e">
        <f ca="1">OFFSET(#REF!,$V37-1,0)</f>
        <v>#REF!</v>
      </c>
      <c r="U37" s="73" t="e">
        <f ca="1">OFFSET(#REF!,$V37-1,0)</f>
        <v>#REF!</v>
      </c>
      <c r="V37" s="74" t="e">
        <f>MATCH($AL37,#REF!,0)</f>
        <v>#REF!</v>
      </c>
      <c r="W37" s="83" t="e">
        <f ca="1">OFFSET(#REF!,$V37-1,0)</f>
        <v>#REF!</v>
      </c>
      <c r="X37" s="82" t="e">
        <f ca="1">OFFSET(#REF!,$AA37-1,0)</f>
        <v>#REF!</v>
      </c>
      <c r="Y37" s="60" t="e">
        <f ca="1">OFFSET(#REF!,$AA37-1,0)</f>
        <v>#REF!</v>
      </c>
      <c r="Z37" s="73" t="e">
        <f ca="1">OFFSET(#REF!,$AA37-1,0)</f>
        <v>#REF!</v>
      </c>
      <c r="AA37" s="74" t="e">
        <f>MATCH($AL37,#REF!,0)</f>
        <v>#REF!</v>
      </c>
      <c r="AB37" s="83" t="e">
        <f ca="1">OFFSET(#REF!,$AA37-1,0)</f>
        <v>#REF!</v>
      </c>
      <c r="AC37" s="82" t="e">
        <f ca="1">OFFSET('Trail-5'!$BG$1,$AF37-1,0)</f>
        <v>#REF!</v>
      </c>
      <c r="AD37" s="60">
        <f ca="1">OFFSET('Trail-5'!$BH$1,$AF37-1,0)</f>
        <v>0</v>
      </c>
      <c r="AE37" s="73" t="e">
        <f ca="1">OFFSET('Trail-5'!$BL$1,$AF37-1,0)</f>
        <v>#REF!</v>
      </c>
      <c r="AF37" s="74">
        <f>MATCH($AL37,'Trail-5'!$BK$1:$BK$58,0)</f>
        <v>37</v>
      </c>
      <c r="AG37" s="83" t="e">
        <f ca="1">OFFSET('Trail-5'!$B$1,$AF37-1,0)</f>
        <v>#REF!</v>
      </c>
      <c r="AH37" s="22"/>
      <c r="AI37" s="28" t="e">
        <f t="shared" si="2"/>
        <v>#REF!</v>
      </c>
      <c r="AJ37" s="28" t="e">
        <f t="shared" si="3"/>
        <v>#REF!</v>
      </c>
      <c r="AL37" s="42">
        <v>29</v>
      </c>
      <c r="AM37" s="17" t="e">
        <f t="shared" si="4"/>
        <v>#REF!</v>
      </c>
      <c r="AN37" s="53" t="e">
        <f t="shared" si="6"/>
        <v>#REF!</v>
      </c>
      <c r="AO37" s="53" t="e">
        <f t="shared" si="6"/>
        <v>#REF!</v>
      </c>
    </row>
    <row r="38" spans="2:41" ht="12.75" customHeight="1">
      <c r="B38" s="71" t="e">
        <f t="shared" si="0"/>
        <v>#REF!</v>
      </c>
      <c r="C38" s="16" t="e">
        <f t="shared" si="1"/>
        <v>#REF!</v>
      </c>
      <c r="D38" s="14" t="e">
        <f ca="1">OFFSET(#REF!,AL38,0)</f>
        <v>#REF!</v>
      </c>
      <c r="E38" s="14" t="e">
        <f ca="1">IF(OFFSET(#REF!,AL38,0)="","",(OFFSET(#REF!,AL38,0)))</f>
        <v>#REF!</v>
      </c>
      <c r="F38" s="14" t="e">
        <f ca="1">OFFSET(#REF!,AL38,0)</f>
        <v>#REF!</v>
      </c>
      <c r="G38" s="14" t="e">
        <f ca="1">OFFSET(#REF!,AL38,0)</f>
        <v>#REF!</v>
      </c>
      <c r="H38" s="14"/>
      <c r="I38" s="82" t="e">
        <f ca="1">OFFSET(#REF!,$L38-1,0)</f>
        <v>#REF!</v>
      </c>
      <c r="J38" s="60" t="e">
        <f ca="1">OFFSET(#REF!,$L38-1,0)</f>
        <v>#REF!</v>
      </c>
      <c r="K38" s="73" t="e">
        <f ca="1">OFFSET(#REF!,$L38-1,0)</f>
        <v>#REF!</v>
      </c>
      <c r="L38" s="74" t="e">
        <f>MATCH($AL38,#REF!,0)</f>
        <v>#REF!</v>
      </c>
      <c r="M38" s="83" t="e">
        <f ca="1">OFFSET(#REF!,$L38-1,0)</f>
        <v>#REF!</v>
      </c>
      <c r="N38" s="82" t="e">
        <f ca="1">OFFSET(#REF!,$Q38-1,0)</f>
        <v>#REF!</v>
      </c>
      <c r="O38" s="60" t="e">
        <f ca="1">OFFSET(#REF!,$Q38-1,0)</f>
        <v>#REF!</v>
      </c>
      <c r="P38" s="73" t="e">
        <f ca="1">OFFSET(#REF!,$Q38-1,0)</f>
        <v>#REF!</v>
      </c>
      <c r="Q38" s="74" t="e">
        <f>MATCH($AL38,#REF!,0)</f>
        <v>#REF!</v>
      </c>
      <c r="R38" s="83" t="e">
        <f ca="1">OFFSET(#REF!,$Q38-1,0)</f>
        <v>#REF!</v>
      </c>
      <c r="S38" s="82" t="e">
        <f ca="1">OFFSET(#REF!,$V38-1,0)</f>
        <v>#REF!</v>
      </c>
      <c r="T38" s="60" t="e">
        <f ca="1">OFFSET(#REF!,$V38-1,0)</f>
        <v>#REF!</v>
      </c>
      <c r="U38" s="73" t="e">
        <f ca="1">OFFSET(#REF!,$V38-1,0)</f>
        <v>#REF!</v>
      </c>
      <c r="V38" s="74" t="e">
        <f>MATCH($AL38,#REF!,0)</f>
        <v>#REF!</v>
      </c>
      <c r="W38" s="83" t="e">
        <f ca="1">OFFSET(#REF!,$V38-1,0)</f>
        <v>#REF!</v>
      </c>
      <c r="X38" s="82" t="e">
        <f ca="1">OFFSET(#REF!,$AA38-1,0)</f>
        <v>#REF!</v>
      </c>
      <c r="Y38" s="60" t="e">
        <f ca="1">OFFSET(#REF!,$AA38-1,0)</f>
        <v>#REF!</v>
      </c>
      <c r="Z38" s="73" t="e">
        <f ca="1">OFFSET(#REF!,$AA38-1,0)</f>
        <v>#REF!</v>
      </c>
      <c r="AA38" s="74" t="e">
        <f>MATCH($AL38,#REF!,0)</f>
        <v>#REF!</v>
      </c>
      <c r="AB38" s="83" t="e">
        <f ca="1">OFFSET(#REF!,$AA38-1,0)</f>
        <v>#REF!</v>
      </c>
      <c r="AC38" s="82" t="e">
        <f ca="1">OFFSET('Trail-5'!$BG$1,$AF38-1,0)</f>
        <v>#REF!</v>
      </c>
      <c r="AD38" s="60">
        <f ca="1">OFFSET('Trail-5'!$BH$1,$AF38-1,0)</f>
        <v>0</v>
      </c>
      <c r="AE38" s="73" t="e">
        <f ca="1">OFFSET('Trail-5'!$BL$1,$AF38-1,0)</f>
        <v>#REF!</v>
      </c>
      <c r="AF38" s="74">
        <f>MATCH($AL38,'Trail-5'!$BK$1:$BK$58,0)</f>
        <v>38</v>
      </c>
      <c r="AG38" s="83" t="e">
        <f ca="1">OFFSET('Trail-5'!$B$1,$AF38-1,0)</f>
        <v>#REF!</v>
      </c>
      <c r="AH38" s="22"/>
      <c r="AI38" s="28" t="e">
        <f t="shared" si="2"/>
        <v>#REF!</v>
      </c>
      <c r="AJ38" s="28" t="e">
        <f t="shared" si="3"/>
        <v>#REF!</v>
      </c>
      <c r="AL38" s="42">
        <v>30</v>
      </c>
      <c r="AM38" s="17" t="e">
        <f t="shared" si="4"/>
        <v>#REF!</v>
      </c>
      <c r="AN38" s="53" t="e">
        <f t="shared" si="6"/>
        <v>#REF!</v>
      </c>
      <c r="AO38" s="53" t="e">
        <f t="shared" si="6"/>
        <v>#REF!</v>
      </c>
    </row>
    <row r="39" spans="2:41" ht="12.75" customHeight="1">
      <c r="B39" s="71" t="e">
        <f t="shared" si="0"/>
        <v>#REF!</v>
      </c>
      <c r="C39" s="16" t="e">
        <f t="shared" si="1"/>
        <v>#REF!</v>
      </c>
      <c r="D39" s="14" t="e">
        <f ca="1">OFFSET(#REF!,AL39,0)</f>
        <v>#REF!</v>
      </c>
      <c r="E39" s="14" t="e">
        <f ca="1">IF(OFFSET(#REF!,AL39,0)="","",(OFFSET(#REF!,AL39,0)))</f>
        <v>#REF!</v>
      </c>
      <c r="F39" s="14" t="e">
        <f ca="1">OFFSET(#REF!,AL39,0)</f>
        <v>#REF!</v>
      </c>
      <c r="G39" s="14" t="e">
        <f ca="1">OFFSET(#REF!,AL39,0)</f>
        <v>#REF!</v>
      </c>
      <c r="H39" s="14"/>
      <c r="I39" s="82" t="e">
        <f ca="1">OFFSET(#REF!,$L39-1,0)</f>
        <v>#REF!</v>
      </c>
      <c r="J39" s="60" t="e">
        <f ca="1">OFFSET(#REF!,$L39-1,0)</f>
        <v>#REF!</v>
      </c>
      <c r="K39" s="73" t="e">
        <f ca="1">OFFSET(#REF!,$L39-1,0)</f>
        <v>#REF!</v>
      </c>
      <c r="L39" s="74" t="e">
        <f>MATCH($AL39,#REF!,0)</f>
        <v>#REF!</v>
      </c>
      <c r="M39" s="83" t="e">
        <f ca="1">OFFSET(#REF!,$L39-1,0)</f>
        <v>#REF!</v>
      </c>
      <c r="N39" s="82" t="e">
        <f ca="1">OFFSET(#REF!,$Q39-1,0)</f>
        <v>#REF!</v>
      </c>
      <c r="O39" s="60" t="e">
        <f ca="1">OFFSET(#REF!,$Q39-1,0)</f>
        <v>#REF!</v>
      </c>
      <c r="P39" s="73" t="e">
        <f ca="1">OFFSET(#REF!,$Q39-1,0)</f>
        <v>#REF!</v>
      </c>
      <c r="Q39" s="74" t="e">
        <f>MATCH($AL39,#REF!,0)</f>
        <v>#REF!</v>
      </c>
      <c r="R39" s="83" t="e">
        <f ca="1">OFFSET(#REF!,$Q39-1,0)</f>
        <v>#REF!</v>
      </c>
      <c r="S39" s="82" t="e">
        <f ca="1">OFFSET(#REF!,$V39-1,0)</f>
        <v>#REF!</v>
      </c>
      <c r="T39" s="60" t="e">
        <f ca="1">OFFSET(#REF!,$V39-1,0)</f>
        <v>#REF!</v>
      </c>
      <c r="U39" s="73" t="e">
        <f ca="1">OFFSET(#REF!,$V39-1,0)</f>
        <v>#REF!</v>
      </c>
      <c r="V39" s="74" t="e">
        <f>MATCH($AL39,#REF!,0)</f>
        <v>#REF!</v>
      </c>
      <c r="W39" s="83" t="e">
        <f ca="1">OFFSET(#REF!,$V39-1,0)</f>
        <v>#REF!</v>
      </c>
      <c r="X39" s="82" t="e">
        <f ca="1">OFFSET(#REF!,$AA39-1,0)</f>
        <v>#REF!</v>
      </c>
      <c r="Y39" s="60" t="e">
        <f ca="1">OFFSET(#REF!,$AA39-1,0)</f>
        <v>#REF!</v>
      </c>
      <c r="Z39" s="73" t="e">
        <f ca="1">OFFSET(#REF!,$AA39-1,0)</f>
        <v>#REF!</v>
      </c>
      <c r="AA39" s="74" t="e">
        <f>MATCH($AL39,#REF!,0)</f>
        <v>#REF!</v>
      </c>
      <c r="AB39" s="83" t="e">
        <f ca="1">OFFSET(#REF!,$AA39-1,0)</f>
        <v>#REF!</v>
      </c>
      <c r="AC39" s="82" t="e">
        <f ca="1">OFFSET('Trail-5'!$BG$1,$AF39-1,0)</f>
        <v>#REF!</v>
      </c>
      <c r="AD39" s="60">
        <f ca="1">OFFSET('Trail-5'!$BH$1,$AF39-1,0)</f>
        <v>0</v>
      </c>
      <c r="AE39" s="73" t="e">
        <f ca="1">OFFSET('Trail-5'!$BL$1,$AF39-1,0)</f>
        <v>#REF!</v>
      </c>
      <c r="AF39" s="74">
        <f>MATCH($AL39,'Trail-5'!$BK$1:$BK$58,0)</f>
        <v>39</v>
      </c>
      <c r="AG39" s="83" t="e">
        <f ca="1">OFFSET('Trail-5'!$B$1,$AF39-1,0)</f>
        <v>#REF!</v>
      </c>
      <c r="AH39" s="22"/>
      <c r="AI39" s="28" t="e">
        <f t="shared" si="2"/>
        <v>#REF!</v>
      </c>
      <c r="AJ39" s="28" t="e">
        <f t="shared" si="3"/>
        <v>#REF!</v>
      </c>
      <c r="AL39" s="42">
        <v>31</v>
      </c>
      <c r="AM39" s="17" t="e">
        <f t="shared" si="4"/>
        <v>#REF!</v>
      </c>
      <c r="AN39" s="53" t="e">
        <f t="shared" si="6"/>
        <v>#REF!</v>
      </c>
      <c r="AO39" s="53" t="e">
        <f t="shared" si="6"/>
        <v>#REF!</v>
      </c>
    </row>
    <row r="40" spans="2:41" ht="12.75" customHeight="1">
      <c r="B40" s="71" t="e">
        <f t="shared" si="0"/>
        <v>#REF!</v>
      </c>
      <c r="C40" s="16" t="e">
        <f t="shared" si="1"/>
        <v>#REF!</v>
      </c>
      <c r="D40" s="14" t="e">
        <f ca="1">OFFSET(#REF!,AL40,0)</f>
        <v>#REF!</v>
      </c>
      <c r="E40" s="14" t="e">
        <f ca="1">IF(OFFSET(#REF!,AL40,0)="","",(OFFSET(#REF!,AL40,0)))</f>
        <v>#REF!</v>
      </c>
      <c r="F40" s="14" t="e">
        <f ca="1">OFFSET(#REF!,AL40,0)</f>
        <v>#REF!</v>
      </c>
      <c r="G40" s="14" t="e">
        <f ca="1">OFFSET(#REF!,AL40,0)</f>
        <v>#REF!</v>
      </c>
      <c r="H40" s="14"/>
      <c r="I40" s="82" t="e">
        <f ca="1">OFFSET(#REF!,$L40-1,0)</f>
        <v>#REF!</v>
      </c>
      <c r="J40" s="60" t="e">
        <f ca="1">OFFSET(#REF!,$L40-1,0)</f>
        <v>#REF!</v>
      </c>
      <c r="K40" s="73" t="e">
        <f ca="1">OFFSET(#REF!,$L40-1,0)</f>
        <v>#REF!</v>
      </c>
      <c r="L40" s="74" t="e">
        <f>MATCH($AL40,#REF!,0)</f>
        <v>#REF!</v>
      </c>
      <c r="M40" s="83" t="e">
        <f ca="1">OFFSET(#REF!,$L40-1,0)</f>
        <v>#REF!</v>
      </c>
      <c r="N40" s="82" t="e">
        <f ca="1">OFFSET(#REF!,$Q40-1,0)</f>
        <v>#REF!</v>
      </c>
      <c r="O40" s="60" t="e">
        <f ca="1">OFFSET(#REF!,$Q40-1,0)</f>
        <v>#REF!</v>
      </c>
      <c r="P40" s="73" t="e">
        <f ca="1">OFFSET(#REF!,$Q40-1,0)</f>
        <v>#REF!</v>
      </c>
      <c r="Q40" s="74" t="e">
        <f>MATCH($AL40,#REF!,0)</f>
        <v>#REF!</v>
      </c>
      <c r="R40" s="83" t="e">
        <f ca="1">OFFSET(#REF!,$Q40-1,0)</f>
        <v>#REF!</v>
      </c>
      <c r="S40" s="82" t="e">
        <f ca="1">OFFSET(#REF!,$V40-1,0)</f>
        <v>#REF!</v>
      </c>
      <c r="T40" s="60" t="e">
        <f ca="1">OFFSET(#REF!,$V40-1,0)</f>
        <v>#REF!</v>
      </c>
      <c r="U40" s="73" t="e">
        <f ca="1">OFFSET(#REF!,$V40-1,0)</f>
        <v>#REF!</v>
      </c>
      <c r="V40" s="74" t="e">
        <f>MATCH($AL40,#REF!,0)</f>
        <v>#REF!</v>
      </c>
      <c r="W40" s="83" t="e">
        <f ca="1">OFFSET(#REF!,$V40-1,0)</f>
        <v>#REF!</v>
      </c>
      <c r="X40" s="82" t="e">
        <f ca="1">OFFSET(#REF!,$AA40-1,0)</f>
        <v>#REF!</v>
      </c>
      <c r="Y40" s="60" t="e">
        <f ca="1">OFFSET(#REF!,$AA40-1,0)</f>
        <v>#REF!</v>
      </c>
      <c r="Z40" s="73" t="e">
        <f ca="1">OFFSET(#REF!,$AA40-1,0)</f>
        <v>#REF!</v>
      </c>
      <c r="AA40" s="74" t="e">
        <f>MATCH($AL40,#REF!,0)</f>
        <v>#REF!</v>
      </c>
      <c r="AB40" s="83" t="e">
        <f ca="1">OFFSET(#REF!,$AA40-1,0)</f>
        <v>#REF!</v>
      </c>
      <c r="AC40" s="82" t="e">
        <f ca="1">OFFSET('Trail-5'!$BG$1,$AF40-1,0)</f>
        <v>#REF!</v>
      </c>
      <c r="AD40" s="60">
        <f ca="1">OFFSET('Trail-5'!$BH$1,$AF40-1,0)</f>
        <v>0</v>
      </c>
      <c r="AE40" s="73" t="e">
        <f ca="1">OFFSET('Trail-5'!$BL$1,$AF40-1,0)</f>
        <v>#REF!</v>
      </c>
      <c r="AF40" s="74">
        <f>MATCH($AL40,'Trail-5'!$BK$1:$BK$58,0)</f>
        <v>40</v>
      </c>
      <c r="AG40" s="83" t="e">
        <f ca="1">OFFSET('Trail-5'!$B$1,$AF40-1,0)</f>
        <v>#REF!</v>
      </c>
      <c r="AH40" s="22"/>
      <c r="AI40" s="28" t="e">
        <f t="shared" si="2"/>
        <v>#REF!</v>
      </c>
      <c r="AJ40" s="28" t="e">
        <f t="shared" si="3"/>
        <v>#REF!</v>
      </c>
      <c r="AL40" s="42">
        <v>32</v>
      </c>
      <c r="AM40" s="17" t="e">
        <f t="shared" si="4"/>
        <v>#REF!</v>
      </c>
      <c r="AN40" s="53" t="e">
        <f t="shared" si="6"/>
        <v>#REF!</v>
      </c>
      <c r="AO40" s="53" t="e">
        <f t="shared" si="6"/>
        <v>#REF!</v>
      </c>
    </row>
    <row r="41" spans="2:41" ht="12.75">
      <c r="B41" s="71" t="e">
        <f aca="true" t="shared" si="7" ref="B41:B58">RANK(AM41,$AM$9:$AM$63)</f>
        <v>#REF!</v>
      </c>
      <c r="C41" s="16" t="e">
        <f aca="true" t="shared" si="8" ref="C41:C58">RANK(AM41,IF($F41="O",$AN$9:$AN$63,$AO$9:$AO$63))</f>
        <v>#REF!</v>
      </c>
      <c r="D41" s="14" t="e">
        <f ca="1">OFFSET(#REF!,AL41,0)</f>
        <v>#REF!</v>
      </c>
      <c r="E41" s="14" t="e">
        <f ca="1">IF(OFFSET(#REF!,AL41,0)="","",(OFFSET(#REF!,AL41,0)))</f>
        <v>#REF!</v>
      </c>
      <c r="F41" s="14" t="e">
        <f ca="1">OFFSET(#REF!,AL41,0)</f>
        <v>#REF!</v>
      </c>
      <c r="G41" s="14" t="e">
        <f ca="1">OFFSET(#REF!,AL41,0)</f>
        <v>#REF!</v>
      </c>
      <c r="H41" s="14"/>
      <c r="I41" s="82" t="e">
        <f ca="1">OFFSET(#REF!,$L41-1,0)</f>
        <v>#REF!</v>
      </c>
      <c r="J41" s="60" t="e">
        <f ca="1">OFFSET(#REF!,$L41-1,0)</f>
        <v>#REF!</v>
      </c>
      <c r="K41" s="73" t="e">
        <f ca="1">OFFSET(#REF!,$L41-1,0)</f>
        <v>#REF!</v>
      </c>
      <c r="L41" s="74" t="e">
        <f>MATCH($AL41,#REF!,0)</f>
        <v>#REF!</v>
      </c>
      <c r="M41" s="83" t="e">
        <f ca="1">OFFSET(#REF!,$L41-1,0)</f>
        <v>#REF!</v>
      </c>
      <c r="N41" s="82" t="e">
        <f ca="1">OFFSET(#REF!,$Q41-1,0)</f>
        <v>#REF!</v>
      </c>
      <c r="O41" s="60" t="e">
        <f ca="1">OFFSET(#REF!,$Q41-1,0)</f>
        <v>#REF!</v>
      </c>
      <c r="P41" s="73" t="e">
        <f ca="1">OFFSET(#REF!,$Q41-1,0)</f>
        <v>#REF!</v>
      </c>
      <c r="Q41" s="74" t="e">
        <f>MATCH($AL41,#REF!,0)</f>
        <v>#REF!</v>
      </c>
      <c r="R41" s="83" t="e">
        <f ca="1">OFFSET(#REF!,$Q41-1,0)</f>
        <v>#REF!</v>
      </c>
      <c r="S41" s="82" t="e">
        <f ca="1">OFFSET(#REF!,$V41-1,0)</f>
        <v>#REF!</v>
      </c>
      <c r="T41" s="60" t="e">
        <f ca="1">OFFSET(#REF!,$V41-1,0)</f>
        <v>#REF!</v>
      </c>
      <c r="U41" s="73" t="e">
        <f ca="1">OFFSET(#REF!,$V41-1,0)</f>
        <v>#REF!</v>
      </c>
      <c r="V41" s="74" t="e">
        <f>MATCH($AL41,#REF!,0)</f>
        <v>#REF!</v>
      </c>
      <c r="W41" s="83" t="e">
        <f ca="1">OFFSET(#REF!,$V41-1,0)</f>
        <v>#REF!</v>
      </c>
      <c r="X41" s="82" t="e">
        <f ca="1">OFFSET(#REF!,$AA41-1,0)</f>
        <v>#REF!</v>
      </c>
      <c r="Y41" s="60" t="e">
        <f ca="1">OFFSET(#REF!,$AA41-1,0)</f>
        <v>#REF!</v>
      </c>
      <c r="Z41" s="73" t="e">
        <f ca="1">OFFSET(#REF!,$AA41-1,0)</f>
        <v>#REF!</v>
      </c>
      <c r="AA41" s="74" t="e">
        <f>MATCH($AL41,#REF!,0)</f>
        <v>#REF!</v>
      </c>
      <c r="AB41" s="83" t="e">
        <f ca="1">OFFSET(#REF!,$AA41-1,0)</f>
        <v>#REF!</v>
      </c>
      <c r="AC41" s="82" t="e">
        <f ca="1">OFFSET('Trail-5'!$BG$1,$AF41-1,0)</f>
        <v>#REF!</v>
      </c>
      <c r="AD41" s="60">
        <f ca="1">OFFSET('Trail-5'!$BH$1,$AF41-1,0)</f>
        <v>0</v>
      </c>
      <c r="AE41" s="73" t="e">
        <f ca="1">OFFSET('Trail-5'!$BL$1,$AF41-1,0)</f>
        <v>#REF!</v>
      </c>
      <c r="AF41" s="74">
        <f>MATCH($AL41,'Trail-5'!$BK$1:$BK$58,0)</f>
        <v>41</v>
      </c>
      <c r="AG41" s="83" t="e">
        <f ca="1">OFFSET('Trail-5'!$B$1,$AF41-1,0)</f>
        <v>#REF!</v>
      </c>
      <c r="AH41" s="22"/>
      <c r="AI41" s="28" t="e">
        <f t="shared" si="2"/>
        <v>#REF!</v>
      </c>
      <c r="AJ41" s="28" t="e">
        <f aca="true" t="shared" si="9" ref="AJ41:AJ57">J41+O41+T41+Y41+AD41</f>
        <v>#REF!</v>
      </c>
      <c r="AL41" s="42">
        <v>33</v>
      </c>
      <c r="AM41" s="17" t="e">
        <f t="shared" si="4"/>
        <v>#REF!</v>
      </c>
      <c r="AN41" s="53" t="e">
        <f t="shared" si="6"/>
        <v>#REF!</v>
      </c>
      <c r="AO41" s="53" t="e">
        <f t="shared" si="6"/>
        <v>#REF!</v>
      </c>
    </row>
    <row r="42" spans="2:41" ht="12.75">
      <c r="B42" s="71" t="e">
        <f t="shared" si="7"/>
        <v>#REF!</v>
      </c>
      <c r="C42" s="16" t="e">
        <f t="shared" si="8"/>
        <v>#REF!</v>
      </c>
      <c r="D42" s="14" t="e">
        <f ca="1">OFFSET(#REF!,AL42,0)</f>
        <v>#REF!</v>
      </c>
      <c r="E42" s="14" t="e">
        <f ca="1">IF(OFFSET(#REF!,AL42,0)="","",(OFFSET(#REF!,AL42,0)))</f>
        <v>#REF!</v>
      </c>
      <c r="F42" s="14" t="e">
        <f ca="1">OFFSET(#REF!,AL42,0)</f>
        <v>#REF!</v>
      </c>
      <c r="G42" s="14" t="e">
        <f ca="1">OFFSET(#REF!,AL42,0)</f>
        <v>#REF!</v>
      </c>
      <c r="H42" s="14"/>
      <c r="I42" s="82" t="e">
        <f ca="1">OFFSET(#REF!,$L42-1,0)</f>
        <v>#REF!</v>
      </c>
      <c r="J42" s="60" t="e">
        <f ca="1">OFFSET(#REF!,$L42-1,0)</f>
        <v>#REF!</v>
      </c>
      <c r="K42" s="73" t="e">
        <f ca="1">OFFSET(#REF!,$L42-1,0)</f>
        <v>#REF!</v>
      </c>
      <c r="L42" s="74" t="e">
        <f>MATCH($AL42,#REF!,0)</f>
        <v>#REF!</v>
      </c>
      <c r="M42" s="83" t="e">
        <f ca="1">OFFSET(#REF!,$L42-1,0)</f>
        <v>#REF!</v>
      </c>
      <c r="N42" s="82" t="e">
        <f ca="1">OFFSET(#REF!,$Q42-1,0)</f>
        <v>#REF!</v>
      </c>
      <c r="O42" s="60" t="e">
        <f ca="1">OFFSET(#REF!,$Q42-1,0)</f>
        <v>#REF!</v>
      </c>
      <c r="P42" s="73" t="e">
        <f ca="1">OFFSET(#REF!,$Q42-1,0)</f>
        <v>#REF!</v>
      </c>
      <c r="Q42" s="74" t="e">
        <f>MATCH($AL42,#REF!,0)</f>
        <v>#REF!</v>
      </c>
      <c r="R42" s="83" t="e">
        <f ca="1">OFFSET(#REF!,$Q42-1,0)</f>
        <v>#REF!</v>
      </c>
      <c r="S42" s="82" t="e">
        <f ca="1">OFFSET(#REF!,$V42-1,0)</f>
        <v>#REF!</v>
      </c>
      <c r="T42" s="60" t="e">
        <f ca="1">OFFSET(#REF!,$V42-1,0)</f>
        <v>#REF!</v>
      </c>
      <c r="U42" s="73" t="e">
        <f ca="1">OFFSET(#REF!,$V42-1,0)</f>
        <v>#REF!</v>
      </c>
      <c r="V42" s="74" t="e">
        <f>MATCH($AL42,#REF!,0)</f>
        <v>#REF!</v>
      </c>
      <c r="W42" s="83" t="e">
        <f ca="1">OFFSET(#REF!,$V42-1,0)</f>
        <v>#REF!</v>
      </c>
      <c r="X42" s="82" t="e">
        <f ca="1">OFFSET(#REF!,$AA42-1,0)</f>
        <v>#REF!</v>
      </c>
      <c r="Y42" s="60" t="e">
        <f ca="1">OFFSET(#REF!,$AA42-1,0)</f>
        <v>#REF!</v>
      </c>
      <c r="Z42" s="73" t="e">
        <f ca="1">OFFSET(#REF!,$AA42-1,0)</f>
        <v>#REF!</v>
      </c>
      <c r="AA42" s="74" t="e">
        <f>MATCH($AL42,#REF!,0)</f>
        <v>#REF!</v>
      </c>
      <c r="AB42" s="83" t="e">
        <f ca="1">OFFSET(#REF!,$AA42-1,0)</f>
        <v>#REF!</v>
      </c>
      <c r="AC42" s="82" t="e">
        <f ca="1">OFFSET('Trail-5'!$BG$1,$AF42-1,0)</f>
        <v>#REF!</v>
      </c>
      <c r="AD42" s="60">
        <f ca="1">OFFSET('Trail-5'!$BH$1,$AF42-1,0)</f>
        <v>0</v>
      </c>
      <c r="AE42" s="73" t="e">
        <f ca="1">OFFSET('Trail-5'!$BL$1,$AF42-1,0)</f>
        <v>#REF!</v>
      </c>
      <c r="AF42" s="74">
        <f>MATCH($AL42,'Trail-5'!$BK$1:$BK$58,0)</f>
        <v>42</v>
      </c>
      <c r="AG42" s="83" t="e">
        <f ca="1">OFFSET('Trail-5'!$B$1,$AF42-1,0)</f>
        <v>#REF!</v>
      </c>
      <c r="AH42" s="22"/>
      <c r="AI42" s="28" t="e">
        <f t="shared" si="2"/>
        <v>#REF!</v>
      </c>
      <c r="AJ42" s="28" t="e">
        <f t="shared" si="9"/>
        <v>#REF!</v>
      </c>
      <c r="AL42" s="42">
        <v>34</v>
      </c>
      <c r="AM42" s="17" t="e">
        <f t="shared" si="4"/>
        <v>#REF!</v>
      </c>
      <c r="AN42" s="53" t="e">
        <f t="shared" si="6"/>
        <v>#REF!</v>
      </c>
      <c r="AO42" s="53" t="e">
        <f t="shared" si="6"/>
        <v>#REF!</v>
      </c>
    </row>
    <row r="43" spans="2:41" ht="12.75">
      <c r="B43" s="71" t="e">
        <f t="shared" si="7"/>
        <v>#REF!</v>
      </c>
      <c r="C43" s="16" t="e">
        <f t="shared" si="8"/>
        <v>#REF!</v>
      </c>
      <c r="D43" s="14" t="e">
        <f ca="1">OFFSET(#REF!,AL43,0)</f>
        <v>#REF!</v>
      </c>
      <c r="E43" s="14" t="e">
        <f ca="1">IF(OFFSET(#REF!,AL43,0)="","",(OFFSET(#REF!,AL43,0)))</f>
        <v>#REF!</v>
      </c>
      <c r="F43" s="14" t="e">
        <f ca="1">OFFSET(#REF!,AL43,0)</f>
        <v>#REF!</v>
      </c>
      <c r="G43" s="14" t="e">
        <f ca="1">OFFSET(#REF!,AL43,0)</f>
        <v>#REF!</v>
      </c>
      <c r="H43" s="14"/>
      <c r="I43" s="82" t="e">
        <f ca="1">OFFSET(#REF!,$L43-1,0)</f>
        <v>#REF!</v>
      </c>
      <c r="J43" s="60" t="e">
        <f ca="1">OFFSET(#REF!,$L43-1,0)</f>
        <v>#REF!</v>
      </c>
      <c r="K43" s="73" t="e">
        <f ca="1">OFFSET(#REF!,$L43-1,0)</f>
        <v>#REF!</v>
      </c>
      <c r="L43" s="74" t="e">
        <f>MATCH($AL43,#REF!,0)</f>
        <v>#REF!</v>
      </c>
      <c r="M43" s="83" t="e">
        <f ca="1">OFFSET(#REF!,$L43-1,0)</f>
        <v>#REF!</v>
      </c>
      <c r="N43" s="82" t="e">
        <f ca="1">OFFSET(#REF!,$Q43-1,0)</f>
        <v>#REF!</v>
      </c>
      <c r="O43" s="60" t="e">
        <f ca="1">OFFSET(#REF!,$Q43-1,0)</f>
        <v>#REF!</v>
      </c>
      <c r="P43" s="73" t="e">
        <f ca="1">OFFSET(#REF!,$Q43-1,0)</f>
        <v>#REF!</v>
      </c>
      <c r="Q43" s="74" t="e">
        <f>MATCH($AL43,#REF!,0)</f>
        <v>#REF!</v>
      </c>
      <c r="R43" s="83" t="e">
        <f ca="1">OFFSET(#REF!,$Q43-1,0)</f>
        <v>#REF!</v>
      </c>
      <c r="S43" s="82" t="e">
        <f ca="1">OFFSET(#REF!,$V43-1,0)</f>
        <v>#REF!</v>
      </c>
      <c r="T43" s="60" t="e">
        <f ca="1">OFFSET(#REF!,$V43-1,0)</f>
        <v>#REF!</v>
      </c>
      <c r="U43" s="73" t="e">
        <f ca="1">OFFSET(#REF!,$V43-1,0)</f>
        <v>#REF!</v>
      </c>
      <c r="V43" s="74" t="e">
        <f>MATCH($AL43,#REF!,0)</f>
        <v>#REF!</v>
      </c>
      <c r="W43" s="83" t="e">
        <f ca="1">OFFSET(#REF!,$V43-1,0)</f>
        <v>#REF!</v>
      </c>
      <c r="X43" s="82" t="e">
        <f ca="1">OFFSET(#REF!,$AA43-1,0)</f>
        <v>#REF!</v>
      </c>
      <c r="Y43" s="60" t="e">
        <f ca="1">OFFSET(#REF!,$AA43-1,0)</f>
        <v>#REF!</v>
      </c>
      <c r="Z43" s="73" t="e">
        <f ca="1">OFFSET(#REF!,$AA43-1,0)</f>
        <v>#REF!</v>
      </c>
      <c r="AA43" s="74" t="e">
        <f>MATCH($AL43,#REF!,0)</f>
        <v>#REF!</v>
      </c>
      <c r="AB43" s="83" t="e">
        <f ca="1">OFFSET(#REF!,$AA43-1,0)</f>
        <v>#REF!</v>
      </c>
      <c r="AC43" s="82" t="e">
        <f ca="1">OFFSET('Trail-5'!$BG$1,$AF43-1,0)</f>
        <v>#REF!</v>
      </c>
      <c r="AD43" s="60">
        <f ca="1">OFFSET('Trail-5'!$BH$1,$AF43-1,0)</f>
        <v>0</v>
      </c>
      <c r="AE43" s="73" t="e">
        <f ca="1">OFFSET('Trail-5'!$BL$1,$AF43-1,0)</f>
        <v>#REF!</v>
      </c>
      <c r="AF43" s="74">
        <f>MATCH($AL43,'Trail-5'!$BK$1:$BK$58,0)</f>
        <v>43</v>
      </c>
      <c r="AG43" s="83" t="e">
        <f ca="1">OFFSET('Trail-5'!$B$1,$AF43-1,0)</f>
        <v>#REF!</v>
      </c>
      <c r="AH43" s="22"/>
      <c r="AI43" s="28" t="e">
        <f t="shared" si="2"/>
        <v>#REF!</v>
      </c>
      <c r="AJ43" s="28" t="e">
        <f t="shared" si="9"/>
        <v>#REF!</v>
      </c>
      <c r="AL43" s="42">
        <v>35</v>
      </c>
      <c r="AM43" s="17" t="e">
        <f t="shared" si="4"/>
        <v>#REF!</v>
      </c>
      <c r="AN43" s="53" t="e">
        <f t="shared" si="6"/>
        <v>#REF!</v>
      </c>
      <c r="AO43" s="53" t="e">
        <f t="shared" si="6"/>
        <v>#REF!</v>
      </c>
    </row>
    <row r="44" spans="2:41" ht="12.75">
      <c r="B44" s="71" t="e">
        <f t="shared" si="7"/>
        <v>#REF!</v>
      </c>
      <c r="C44" s="16" t="e">
        <f t="shared" si="8"/>
        <v>#REF!</v>
      </c>
      <c r="D44" s="14" t="e">
        <f ca="1">OFFSET(#REF!,AL44,0)</f>
        <v>#REF!</v>
      </c>
      <c r="E44" s="14" t="e">
        <f ca="1">IF(OFFSET(#REF!,AL44,0)="","",(OFFSET(#REF!,AL44,0)))</f>
        <v>#REF!</v>
      </c>
      <c r="F44" s="14" t="e">
        <f ca="1">OFFSET(#REF!,AL44,0)</f>
        <v>#REF!</v>
      </c>
      <c r="G44" s="14" t="e">
        <f ca="1">OFFSET(#REF!,AL44,0)</f>
        <v>#REF!</v>
      </c>
      <c r="H44" s="14"/>
      <c r="I44" s="82" t="e">
        <f ca="1">OFFSET(#REF!,$L44-1,0)</f>
        <v>#REF!</v>
      </c>
      <c r="J44" s="60" t="e">
        <f ca="1">OFFSET(#REF!,$L44-1,0)</f>
        <v>#REF!</v>
      </c>
      <c r="K44" s="73" t="e">
        <f ca="1">OFFSET(#REF!,$L44-1,0)</f>
        <v>#REF!</v>
      </c>
      <c r="L44" s="74" t="e">
        <f>MATCH($AL44,#REF!,0)</f>
        <v>#REF!</v>
      </c>
      <c r="M44" s="83" t="e">
        <f ca="1">OFFSET(#REF!,$L44-1,0)</f>
        <v>#REF!</v>
      </c>
      <c r="N44" s="82" t="e">
        <f ca="1">OFFSET(#REF!,$Q44-1,0)</f>
        <v>#REF!</v>
      </c>
      <c r="O44" s="60" t="e">
        <f ca="1">OFFSET(#REF!,$Q44-1,0)</f>
        <v>#REF!</v>
      </c>
      <c r="P44" s="73" t="e">
        <f ca="1">OFFSET(#REF!,$Q44-1,0)</f>
        <v>#REF!</v>
      </c>
      <c r="Q44" s="74" t="e">
        <f>MATCH($AL44,#REF!,0)</f>
        <v>#REF!</v>
      </c>
      <c r="R44" s="83" t="e">
        <f ca="1">OFFSET(#REF!,$Q44-1,0)</f>
        <v>#REF!</v>
      </c>
      <c r="S44" s="82" t="e">
        <f ca="1">OFFSET(#REF!,$V44-1,0)</f>
        <v>#REF!</v>
      </c>
      <c r="T44" s="60" t="e">
        <f ca="1">OFFSET(#REF!,$V44-1,0)</f>
        <v>#REF!</v>
      </c>
      <c r="U44" s="73" t="e">
        <f ca="1">OFFSET(#REF!,$V44-1,0)</f>
        <v>#REF!</v>
      </c>
      <c r="V44" s="74" t="e">
        <f>MATCH($AL44,#REF!,0)</f>
        <v>#REF!</v>
      </c>
      <c r="W44" s="83" t="e">
        <f ca="1">OFFSET(#REF!,$V44-1,0)</f>
        <v>#REF!</v>
      </c>
      <c r="X44" s="82" t="e">
        <f ca="1">OFFSET(#REF!,$AA44-1,0)</f>
        <v>#REF!</v>
      </c>
      <c r="Y44" s="60" t="e">
        <f ca="1">OFFSET(#REF!,$AA44-1,0)</f>
        <v>#REF!</v>
      </c>
      <c r="Z44" s="73" t="e">
        <f ca="1">OFFSET(#REF!,$AA44-1,0)</f>
        <v>#REF!</v>
      </c>
      <c r="AA44" s="74" t="e">
        <f>MATCH($AL44,#REF!,0)</f>
        <v>#REF!</v>
      </c>
      <c r="AB44" s="83" t="e">
        <f ca="1">OFFSET(#REF!,$AA44-1,0)</f>
        <v>#REF!</v>
      </c>
      <c r="AC44" s="82" t="e">
        <f ca="1">OFFSET('Trail-5'!$BG$1,$AF44-1,0)</f>
        <v>#REF!</v>
      </c>
      <c r="AD44" s="60">
        <f ca="1">OFFSET('Trail-5'!$BH$1,$AF44-1,0)</f>
        <v>0</v>
      </c>
      <c r="AE44" s="73" t="e">
        <f ca="1">OFFSET('Trail-5'!$BL$1,$AF44-1,0)</f>
        <v>#REF!</v>
      </c>
      <c r="AF44" s="74">
        <f>MATCH($AL44,'Trail-5'!$BK$1:$BK$58,0)</f>
        <v>44</v>
      </c>
      <c r="AG44" s="83" t="e">
        <f ca="1">OFFSET('Trail-5'!$B$1,$AF44-1,0)</f>
        <v>#REF!</v>
      </c>
      <c r="AH44" s="22"/>
      <c r="AI44" s="28" t="e">
        <f t="shared" si="2"/>
        <v>#REF!</v>
      </c>
      <c r="AJ44" s="28" t="e">
        <f t="shared" si="9"/>
        <v>#REF!</v>
      </c>
      <c r="AL44" s="42">
        <v>36</v>
      </c>
      <c r="AM44" s="17" t="e">
        <f t="shared" si="4"/>
        <v>#REF!</v>
      </c>
      <c r="AN44" s="53" t="e">
        <f t="shared" si="6"/>
        <v>#REF!</v>
      </c>
      <c r="AO44" s="53" t="e">
        <f t="shared" si="6"/>
        <v>#REF!</v>
      </c>
    </row>
    <row r="45" spans="2:41" ht="12.75">
      <c r="B45" s="71" t="e">
        <f t="shared" si="7"/>
        <v>#REF!</v>
      </c>
      <c r="C45" s="16" t="e">
        <f t="shared" si="8"/>
        <v>#REF!</v>
      </c>
      <c r="D45" s="14" t="e">
        <f ca="1">OFFSET(#REF!,AL45,0)</f>
        <v>#REF!</v>
      </c>
      <c r="E45" s="14" t="e">
        <f ca="1">IF(OFFSET(#REF!,AL45,0)="","",(OFFSET(#REF!,AL45,0)))</f>
        <v>#REF!</v>
      </c>
      <c r="F45" s="14" t="e">
        <f ca="1">OFFSET(#REF!,AL45,0)</f>
        <v>#REF!</v>
      </c>
      <c r="G45" s="14" t="e">
        <f ca="1">OFFSET(#REF!,AL45,0)</f>
        <v>#REF!</v>
      </c>
      <c r="H45" s="14"/>
      <c r="I45" s="82" t="e">
        <f ca="1">OFFSET(#REF!,$L45-1,0)</f>
        <v>#REF!</v>
      </c>
      <c r="J45" s="60" t="e">
        <f ca="1">OFFSET(#REF!,$L45-1,0)</f>
        <v>#REF!</v>
      </c>
      <c r="K45" s="73" t="e">
        <f ca="1">OFFSET(#REF!,$L45-1,0)</f>
        <v>#REF!</v>
      </c>
      <c r="L45" s="74" t="e">
        <f>MATCH($AL45,#REF!,0)</f>
        <v>#REF!</v>
      </c>
      <c r="M45" s="83" t="e">
        <f ca="1">OFFSET(#REF!,$L45-1,0)</f>
        <v>#REF!</v>
      </c>
      <c r="N45" s="82" t="e">
        <f ca="1">OFFSET(#REF!,$Q45-1,0)</f>
        <v>#REF!</v>
      </c>
      <c r="O45" s="60" t="e">
        <f ca="1">OFFSET(#REF!,$Q45-1,0)</f>
        <v>#REF!</v>
      </c>
      <c r="P45" s="73" t="e">
        <f ca="1">OFFSET(#REF!,$Q45-1,0)</f>
        <v>#REF!</v>
      </c>
      <c r="Q45" s="74" t="e">
        <f>MATCH($AL45,#REF!,0)</f>
        <v>#REF!</v>
      </c>
      <c r="R45" s="83" t="e">
        <f ca="1">OFFSET(#REF!,$Q45-1,0)</f>
        <v>#REF!</v>
      </c>
      <c r="S45" s="82" t="e">
        <f ca="1">OFFSET(#REF!,$V45-1,0)</f>
        <v>#REF!</v>
      </c>
      <c r="T45" s="60" t="e">
        <f ca="1">OFFSET(#REF!,$V45-1,0)</f>
        <v>#REF!</v>
      </c>
      <c r="U45" s="73" t="e">
        <f ca="1">OFFSET(#REF!,$V45-1,0)</f>
        <v>#REF!</v>
      </c>
      <c r="V45" s="74" t="e">
        <f>MATCH($AL45,#REF!,0)</f>
        <v>#REF!</v>
      </c>
      <c r="W45" s="83" t="e">
        <f ca="1">OFFSET(#REF!,$V45-1,0)</f>
        <v>#REF!</v>
      </c>
      <c r="X45" s="82" t="e">
        <f ca="1">OFFSET(#REF!,$AA45-1,0)</f>
        <v>#REF!</v>
      </c>
      <c r="Y45" s="60" t="e">
        <f ca="1">OFFSET(#REF!,$AA45-1,0)</f>
        <v>#REF!</v>
      </c>
      <c r="Z45" s="73" t="e">
        <f ca="1">OFFSET(#REF!,$AA45-1,0)</f>
        <v>#REF!</v>
      </c>
      <c r="AA45" s="74" t="e">
        <f>MATCH($AL45,#REF!,0)</f>
        <v>#REF!</v>
      </c>
      <c r="AB45" s="83" t="e">
        <f ca="1">OFFSET(#REF!,$AA45-1,0)</f>
        <v>#REF!</v>
      </c>
      <c r="AC45" s="82" t="e">
        <f ca="1">OFFSET('Trail-5'!$BG$1,$AF45-1,0)</f>
        <v>#REF!</v>
      </c>
      <c r="AD45" s="60">
        <f ca="1">OFFSET('Trail-5'!$BH$1,$AF45-1,0)</f>
        <v>0</v>
      </c>
      <c r="AE45" s="73" t="e">
        <f ca="1">OFFSET('Trail-5'!$BL$1,$AF45-1,0)</f>
        <v>#REF!</v>
      </c>
      <c r="AF45" s="74">
        <f>MATCH($AL45,'Trail-5'!$BK$1:$BK$58,0)</f>
        <v>45</v>
      </c>
      <c r="AG45" s="83" t="e">
        <f ca="1">OFFSET('Trail-5'!$B$1,$AF45-1,0)</f>
        <v>#REF!</v>
      </c>
      <c r="AH45" s="22"/>
      <c r="AI45" s="28" t="e">
        <f t="shared" si="2"/>
        <v>#REF!</v>
      </c>
      <c r="AJ45" s="28" t="e">
        <f t="shared" si="9"/>
        <v>#REF!</v>
      </c>
      <c r="AL45" s="42">
        <v>37</v>
      </c>
      <c r="AM45" s="17" t="e">
        <f t="shared" si="4"/>
        <v>#REF!</v>
      </c>
      <c r="AN45" s="53" t="e">
        <f t="shared" si="6"/>
        <v>#REF!</v>
      </c>
      <c r="AO45" s="53" t="e">
        <f t="shared" si="6"/>
        <v>#REF!</v>
      </c>
    </row>
    <row r="46" spans="2:41" ht="12.75">
      <c r="B46" s="71" t="e">
        <f t="shared" si="7"/>
        <v>#REF!</v>
      </c>
      <c r="C46" s="16" t="e">
        <f t="shared" si="8"/>
        <v>#REF!</v>
      </c>
      <c r="D46" s="14" t="e">
        <f ca="1">OFFSET(#REF!,AL46,0)</f>
        <v>#REF!</v>
      </c>
      <c r="E46" s="14" t="e">
        <f ca="1">IF(OFFSET(#REF!,AL46,0)="","",(OFFSET(#REF!,AL46,0)))</f>
        <v>#REF!</v>
      </c>
      <c r="F46" s="14" t="e">
        <f ca="1">OFFSET(#REF!,AL46,0)</f>
        <v>#REF!</v>
      </c>
      <c r="G46" s="14" t="e">
        <f ca="1">OFFSET(#REF!,AL46,0)</f>
        <v>#REF!</v>
      </c>
      <c r="H46" s="14"/>
      <c r="I46" s="82" t="e">
        <f ca="1">OFFSET(#REF!,$L46-1,0)</f>
        <v>#REF!</v>
      </c>
      <c r="J46" s="60" t="e">
        <f ca="1">OFFSET(#REF!,$L46-1,0)</f>
        <v>#REF!</v>
      </c>
      <c r="K46" s="73" t="e">
        <f ca="1">OFFSET(#REF!,$L46-1,0)</f>
        <v>#REF!</v>
      </c>
      <c r="L46" s="74" t="e">
        <f>MATCH($AL46,#REF!,0)</f>
        <v>#REF!</v>
      </c>
      <c r="M46" s="83" t="e">
        <f ca="1">OFFSET(#REF!,$L46-1,0)</f>
        <v>#REF!</v>
      </c>
      <c r="N46" s="82" t="e">
        <f ca="1">OFFSET(#REF!,$Q46-1,0)</f>
        <v>#REF!</v>
      </c>
      <c r="O46" s="60" t="e">
        <f ca="1">OFFSET(#REF!,$Q46-1,0)</f>
        <v>#REF!</v>
      </c>
      <c r="P46" s="73" t="e">
        <f ca="1">OFFSET(#REF!,$Q46-1,0)</f>
        <v>#REF!</v>
      </c>
      <c r="Q46" s="74" t="e">
        <f>MATCH($AL46,#REF!,0)</f>
        <v>#REF!</v>
      </c>
      <c r="R46" s="83" t="e">
        <f ca="1">OFFSET(#REF!,$Q46-1,0)</f>
        <v>#REF!</v>
      </c>
      <c r="S46" s="82" t="e">
        <f ca="1">OFFSET(#REF!,$V46-1,0)</f>
        <v>#REF!</v>
      </c>
      <c r="T46" s="60" t="e">
        <f ca="1">OFFSET(#REF!,$V46-1,0)</f>
        <v>#REF!</v>
      </c>
      <c r="U46" s="73" t="e">
        <f ca="1">OFFSET(#REF!,$V46-1,0)</f>
        <v>#REF!</v>
      </c>
      <c r="V46" s="74" t="e">
        <f>MATCH($AL46,#REF!,0)</f>
        <v>#REF!</v>
      </c>
      <c r="W46" s="83" t="e">
        <f ca="1">OFFSET(#REF!,$V46-1,0)</f>
        <v>#REF!</v>
      </c>
      <c r="X46" s="82" t="e">
        <f ca="1">OFFSET(#REF!,$AA46-1,0)</f>
        <v>#REF!</v>
      </c>
      <c r="Y46" s="60" t="e">
        <f ca="1">OFFSET(#REF!,$AA46-1,0)</f>
        <v>#REF!</v>
      </c>
      <c r="Z46" s="73" t="e">
        <f ca="1">OFFSET(#REF!,$AA46-1,0)</f>
        <v>#REF!</v>
      </c>
      <c r="AA46" s="74" t="e">
        <f>MATCH($AL46,#REF!,0)</f>
        <v>#REF!</v>
      </c>
      <c r="AB46" s="83" t="e">
        <f ca="1">OFFSET(#REF!,$AA46-1,0)</f>
        <v>#REF!</v>
      </c>
      <c r="AC46" s="82" t="e">
        <f ca="1">OFFSET('Trail-5'!$BG$1,$AF46-1,0)</f>
        <v>#REF!</v>
      </c>
      <c r="AD46" s="60">
        <f ca="1">OFFSET('Trail-5'!$BH$1,$AF46-1,0)</f>
        <v>0</v>
      </c>
      <c r="AE46" s="73" t="e">
        <f ca="1">OFFSET('Trail-5'!$BL$1,$AF46-1,0)</f>
        <v>#REF!</v>
      </c>
      <c r="AF46" s="74">
        <f>MATCH($AL46,'Trail-5'!$BK$1:$BK$58,0)</f>
        <v>46</v>
      </c>
      <c r="AG46" s="83" t="e">
        <f ca="1">OFFSET('Trail-5'!$B$1,$AF46-1,0)</f>
        <v>#REF!</v>
      </c>
      <c r="AH46" s="22"/>
      <c r="AI46" s="28" t="e">
        <f t="shared" si="2"/>
        <v>#REF!</v>
      </c>
      <c r="AJ46" s="28" t="e">
        <f t="shared" si="9"/>
        <v>#REF!</v>
      </c>
      <c r="AL46" s="42">
        <v>38</v>
      </c>
      <c r="AM46" s="17" t="e">
        <f t="shared" si="4"/>
        <v>#REF!</v>
      </c>
      <c r="AN46" s="53" t="e">
        <f t="shared" si="6"/>
        <v>#REF!</v>
      </c>
      <c r="AO46" s="53" t="e">
        <f t="shared" si="6"/>
        <v>#REF!</v>
      </c>
    </row>
    <row r="47" spans="2:41" ht="12.75">
      <c r="B47" s="71" t="e">
        <f t="shared" si="7"/>
        <v>#REF!</v>
      </c>
      <c r="C47" s="16" t="e">
        <f t="shared" si="8"/>
        <v>#REF!</v>
      </c>
      <c r="D47" s="14" t="e">
        <f ca="1">OFFSET(#REF!,AL47,0)</f>
        <v>#REF!</v>
      </c>
      <c r="E47" s="14" t="e">
        <f ca="1">IF(OFFSET(#REF!,AL47,0)="","",(OFFSET(#REF!,AL47,0)))</f>
        <v>#REF!</v>
      </c>
      <c r="F47" s="14" t="e">
        <f ca="1">OFFSET(#REF!,AL47,0)</f>
        <v>#REF!</v>
      </c>
      <c r="G47" s="14" t="e">
        <f ca="1">OFFSET(#REF!,AL47,0)</f>
        <v>#REF!</v>
      </c>
      <c r="H47" s="14"/>
      <c r="I47" s="82" t="e">
        <f ca="1">OFFSET(#REF!,$L47-1,0)</f>
        <v>#REF!</v>
      </c>
      <c r="J47" s="60" t="e">
        <f ca="1">OFFSET(#REF!,$L47-1,0)</f>
        <v>#REF!</v>
      </c>
      <c r="K47" s="73" t="e">
        <f ca="1">OFFSET(#REF!,$L47-1,0)</f>
        <v>#REF!</v>
      </c>
      <c r="L47" s="74" t="e">
        <f>MATCH($AL47,#REF!,0)</f>
        <v>#REF!</v>
      </c>
      <c r="M47" s="83" t="e">
        <f ca="1">OFFSET(#REF!,$L47-1,0)</f>
        <v>#REF!</v>
      </c>
      <c r="N47" s="82" t="e">
        <f ca="1">OFFSET(#REF!,$Q47-1,0)</f>
        <v>#REF!</v>
      </c>
      <c r="O47" s="60" t="e">
        <f ca="1">OFFSET(#REF!,$Q47-1,0)</f>
        <v>#REF!</v>
      </c>
      <c r="P47" s="73" t="e">
        <f ca="1">OFFSET(#REF!,$Q47-1,0)</f>
        <v>#REF!</v>
      </c>
      <c r="Q47" s="74" t="e">
        <f>MATCH($AL47,#REF!,0)</f>
        <v>#REF!</v>
      </c>
      <c r="R47" s="83" t="e">
        <f ca="1">OFFSET(#REF!,$Q47-1,0)</f>
        <v>#REF!</v>
      </c>
      <c r="S47" s="82" t="e">
        <f ca="1">OFFSET(#REF!,$V47-1,0)</f>
        <v>#REF!</v>
      </c>
      <c r="T47" s="60" t="e">
        <f ca="1">OFFSET(#REF!,$V47-1,0)</f>
        <v>#REF!</v>
      </c>
      <c r="U47" s="73" t="e">
        <f ca="1">OFFSET(#REF!,$V47-1,0)</f>
        <v>#REF!</v>
      </c>
      <c r="V47" s="74" t="e">
        <f>MATCH($AL47,#REF!,0)</f>
        <v>#REF!</v>
      </c>
      <c r="W47" s="83" t="e">
        <f ca="1">OFFSET(#REF!,$V47-1,0)</f>
        <v>#REF!</v>
      </c>
      <c r="X47" s="82" t="e">
        <f ca="1">OFFSET(#REF!,$AA47-1,0)</f>
        <v>#REF!</v>
      </c>
      <c r="Y47" s="60" t="e">
        <f ca="1">OFFSET(#REF!,$AA47-1,0)</f>
        <v>#REF!</v>
      </c>
      <c r="Z47" s="73" t="e">
        <f ca="1">OFFSET(#REF!,$AA47-1,0)</f>
        <v>#REF!</v>
      </c>
      <c r="AA47" s="74" t="e">
        <f>MATCH($AL47,#REF!,0)</f>
        <v>#REF!</v>
      </c>
      <c r="AB47" s="83" t="e">
        <f ca="1">OFFSET(#REF!,$AA47-1,0)</f>
        <v>#REF!</v>
      </c>
      <c r="AC47" s="82" t="e">
        <f ca="1">OFFSET('Trail-5'!$BG$1,$AF47-1,0)</f>
        <v>#REF!</v>
      </c>
      <c r="AD47" s="60">
        <f ca="1">OFFSET('Trail-5'!$BH$1,$AF47-1,0)</f>
        <v>0</v>
      </c>
      <c r="AE47" s="73" t="e">
        <f ca="1">OFFSET('Trail-5'!$BL$1,$AF47-1,0)</f>
        <v>#REF!</v>
      </c>
      <c r="AF47" s="74">
        <f>MATCH($AL47,'Trail-5'!$BK$1:$BK$58,0)</f>
        <v>47</v>
      </c>
      <c r="AG47" s="83" t="e">
        <f ca="1">OFFSET('Trail-5'!$B$1,$AF47-1,0)</f>
        <v>#REF!</v>
      </c>
      <c r="AH47" s="22"/>
      <c r="AI47" s="28" t="e">
        <f t="shared" si="2"/>
        <v>#REF!</v>
      </c>
      <c r="AJ47" s="28" t="e">
        <f t="shared" si="9"/>
        <v>#REF!</v>
      </c>
      <c r="AL47" s="42">
        <v>39</v>
      </c>
      <c r="AM47" s="17" t="e">
        <f t="shared" si="4"/>
        <v>#REF!</v>
      </c>
      <c r="AN47" s="53" t="e">
        <f t="shared" si="6"/>
        <v>#REF!</v>
      </c>
      <c r="AO47" s="53" t="e">
        <f t="shared" si="6"/>
        <v>#REF!</v>
      </c>
    </row>
    <row r="48" spans="2:41" ht="12.75">
      <c r="B48" s="71" t="e">
        <f t="shared" si="7"/>
        <v>#REF!</v>
      </c>
      <c r="C48" s="16" t="e">
        <f t="shared" si="8"/>
        <v>#REF!</v>
      </c>
      <c r="D48" s="14" t="e">
        <f ca="1">OFFSET(#REF!,AL48,0)</f>
        <v>#REF!</v>
      </c>
      <c r="E48" s="14" t="e">
        <f ca="1">IF(OFFSET(#REF!,AL48,0)="","",(OFFSET(#REF!,AL48,0)))</f>
        <v>#REF!</v>
      </c>
      <c r="F48" s="14" t="e">
        <f ca="1">OFFSET(#REF!,AL48,0)</f>
        <v>#REF!</v>
      </c>
      <c r="G48" s="14" t="e">
        <f ca="1">OFFSET(#REF!,AL48,0)</f>
        <v>#REF!</v>
      </c>
      <c r="H48" s="14"/>
      <c r="I48" s="82" t="e">
        <f ca="1">OFFSET(#REF!,$L48-1,0)</f>
        <v>#REF!</v>
      </c>
      <c r="J48" s="60" t="e">
        <f ca="1">OFFSET(#REF!,$L48-1,0)</f>
        <v>#REF!</v>
      </c>
      <c r="K48" s="73" t="e">
        <f ca="1">OFFSET(#REF!,$L48-1,0)</f>
        <v>#REF!</v>
      </c>
      <c r="L48" s="74" t="e">
        <f>MATCH($AL48,#REF!,0)</f>
        <v>#REF!</v>
      </c>
      <c r="M48" s="83" t="e">
        <f ca="1">OFFSET(#REF!,$L48-1,0)</f>
        <v>#REF!</v>
      </c>
      <c r="N48" s="82" t="e">
        <f ca="1">OFFSET(#REF!,$Q48-1,0)</f>
        <v>#REF!</v>
      </c>
      <c r="O48" s="60" t="e">
        <f ca="1">OFFSET(#REF!,$Q48-1,0)</f>
        <v>#REF!</v>
      </c>
      <c r="P48" s="73" t="e">
        <f ca="1">OFFSET(#REF!,$Q48-1,0)</f>
        <v>#REF!</v>
      </c>
      <c r="Q48" s="74" t="e">
        <f>MATCH($AL48,#REF!,0)</f>
        <v>#REF!</v>
      </c>
      <c r="R48" s="83" t="e">
        <f ca="1">OFFSET(#REF!,$Q48-1,0)</f>
        <v>#REF!</v>
      </c>
      <c r="S48" s="82" t="e">
        <f ca="1">OFFSET(#REF!,$V48-1,0)</f>
        <v>#REF!</v>
      </c>
      <c r="T48" s="60" t="e">
        <f ca="1">OFFSET(#REF!,$V48-1,0)</f>
        <v>#REF!</v>
      </c>
      <c r="U48" s="73" t="e">
        <f ca="1">OFFSET(#REF!,$V48-1,0)</f>
        <v>#REF!</v>
      </c>
      <c r="V48" s="74" t="e">
        <f>MATCH($AL48,#REF!,0)</f>
        <v>#REF!</v>
      </c>
      <c r="W48" s="83" t="e">
        <f ca="1">OFFSET(#REF!,$V48-1,0)</f>
        <v>#REF!</v>
      </c>
      <c r="X48" s="82" t="e">
        <f ca="1">OFFSET(#REF!,$AA48-1,0)</f>
        <v>#REF!</v>
      </c>
      <c r="Y48" s="60" t="e">
        <f ca="1">OFFSET(#REF!,$AA48-1,0)</f>
        <v>#REF!</v>
      </c>
      <c r="Z48" s="73" t="e">
        <f ca="1">OFFSET(#REF!,$AA48-1,0)</f>
        <v>#REF!</v>
      </c>
      <c r="AA48" s="74" t="e">
        <f>MATCH($AL48,#REF!,0)</f>
        <v>#REF!</v>
      </c>
      <c r="AB48" s="83" t="e">
        <f ca="1">OFFSET(#REF!,$AA48-1,0)</f>
        <v>#REF!</v>
      </c>
      <c r="AC48" s="82" t="e">
        <f ca="1">OFFSET('Trail-5'!$BG$1,$AF48-1,0)</f>
        <v>#REF!</v>
      </c>
      <c r="AD48" s="60">
        <f ca="1">OFFSET('Trail-5'!$BH$1,$AF48-1,0)</f>
        <v>0</v>
      </c>
      <c r="AE48" s="73" t="e">
        <f ca="1">OFFSET('Trail-5'!$BL$1,$AF48-1,0)</f>
        <v>#REF!</v>
      </c>
      <c r="AF48" s="74">
        <f>MATCH($AL48,'Trail-5'!$BK$1:$BK$58,0)</f>
        <v>48</v>
      </c>
      <c r="AG48" s="83" t="e">
        <f ca="1">OFFSET('Trail-5'!$B$1,$AF48-1,0)</f>
        <v>#REF!</v>
      </c>
      <c r="AH48" s="22"/>
      <c r="AI48" s="28" t="e">
        <f t="shared" si="2"/>
        <v>#REF!</v>
      </c>
      <c r="AJ48" s="28" t="e">
        <f t="shared" si="9"/>
        <v>#REF!</v>
      </c>
      <c r="AL48" s="42">
        <v>40</v>
      </c>
      <c r="AM48" s="17" t="e">
        <f t="shared" si="4"/>
        <v>#REF!</v>
      </c>
      <c r="AN48" s="53" t="e">
        <f t="shared" si="6"/>
        <v>#REF!</v>
      </c>
      <c r="AO48" s="53" t="e">
        <f t="shared" si="6"/>
        <v>#REF!</v>
      </c>
    </row>
    <row r="49" spans="2:41" ht="12.75">
      <c r="B49" s="71" t="e">
        <f t="shared" si="7"/>
        <v>#REF!</v>
      </c>
      <c r="C49" s="16" t="e">
        <f t="shared" si="8"/>
        <v>#REF!</v>
      </c>
      <c r="D49" s="14" t="e">
        <f ca="1">OFFSET(#REF!,AL49,0)</f>
        <v>#REF!</v>
      </c>
      <c r="E49" s="14" t="e">
        <f ca="1">IF(OFFSET(#REF!,AL49,0)="","",(OFFSET(#REF!,AL49,0)))</f>
        <v>#REF!</v>
      </c>
      <c r="F49" s="14" t="e">
        <f ca="1">OFFSET(#REF!,AL49,0)</f>
        <v>#REF!</v>
      </c>
      <c r="G49" s="14" t="e">
        <f ca="1">OFFSET(#REF!,AL49,0)</f>
        <v>#REF!</v>
      </c>
      <c r="H49" s="14"/>
      <c r="I49" s="82" t="e">
        <f ca="1">OFFSET(#REF!,$L49-1,0)</f>
        <v>#REF!</v>
      </c>
      <c r="J49" s="60" t="e">
        <f ca="1">OFFSET(#REF!,$L49-1,0)</f>
        <v>#REF!</v>
      </c>
      <c r="K49" s="73" t="e">
        <f ca="1">OFFSET(#REF!,$L49-1,0)</f>
        <v>#REF!</v>
      </c>
      <c r="L49" s="74" t="e">
        <f>MATCH($AL49,#REF!,0)</f>
        <v>#REF!</v>
      </c>
      <c r="M49" s="83" t="e">
        <f ca="1">OFFSET(#REF!,$L49-1,0)</f>
        <v>#REF!</v>
      </c>
      <c r="N49" s="82" t="e">
        <f ca="1">OFFSET(#REF!,$Q49-1,0)</f>
        <v>#REF!</v>
      </c>
      <c r="O49" s="60" t="e">
        <f ca="1">OFFSET(#REF!,$Q49-1,0)</f>
        <v>#REF!</v>
      </c>
      <c r="P49" s="73" t="e">
        <f ca="1">OFFSET(#REF!,$Q49-1,0)</f>
        <v>#REF!</v>
      </c>
      <c r="Q49" s="74" t="e">
        <f>MATCH($AL49,#REF!,0)</f>
        <v>#REF!</v>
      </c>
      <c r="R49" s="83" t="e">
        <f ca="1">OFFSET(#REF!,$Q49-1,0)</f>
        <v>#REF!</v>
      </c>
      <c r="S49" s="82" t="e">
        <f ca="1">OFFSET(#REF!,$V49-1,0)</f>
        <v>#REF!</v>
      </c>
      <c r="T49" s="60" t="e">
        <f ca="1">OFFSET(#REF!,$V49-1,0)</f>
        <v>#REF!</v>
      </c>
      <c r="U49" s="73" t="e">
        <f ca="1">OFFSET(#REF!,$V49-1,0)</f>
        <v>#REF!</v>
      </c>
      <c r="V49" s="74" t="e">
        <f>MATCH($AL49,#REF!,0)</f>
        <v>#REF!</v>
      </c>
      <c r="W49" s="83" t="e">
        <f ca="1">OFFSET(#REF!,$V49-1,0)</f>
        <v>#REF!</v>
      </c>
      <c r="X49" s="82" t="e">
        <f ca="1">OFFSET(#REF!,$AA49-1,0)</f>
        <v>#REF!</v>
      </c>
      <c r="Y49" s="60" t="e">
        <f ca="1">OFFSET(#REF!,$AA49-1,0)</f>
        <v>#REF!</v>
      </c>
      <c r="Z49" s="73" t="e">
        <f ca="1">OFFSET(#REF!,$AA49-1,0)</f>
        <v>#REF!</v>
      </c>
      <c r="AA49" s="74" t="e">
        <f>MATCH($AL49,#REF!,0)</f>
        <v>#REF!</v>
      </c>
      <c r="AB49" s="83" t="e">
        <f ca="1">OFFSET(#REF!,$AA49-1,0)</f>
        <v>#REF!</v>
      </c>
      <c r="AC49" s="82" t="e">
        <f ca="1">OFFSET('Trail-5'!$BG$1,$AF49-1,0)</f>
        <v>#REF!</v>
      </c>
      <c r="AD49" s="60">
        <f ca="1">OFFSET('Trail-5'!$BH$1,$AF49-1,0)</f>
        <v>0</v>
      </c>
      <c r="AE49" s="73" t="e">
        <f ca="1">OFFSET('Trail-5'!$BL$1,$AF49-1,0)</f>
        <v>#REF!</v>
      </c>
      <c r="AF49" s="74">
        <f>MATCH($AL49,'Trail-5'!$BK$1:$BK$58,0)</f>
        <v>49</v>
      </c>
      <c r="AG49" s="83" t="e">
        <f ca="1">OFFSET('Trail-5'!$B$1,$AF49-1,0)</f>
        <v>#REF!</v>
      </c>
      <c r="AH49" s="22"/>
      <c r="AI49" s="28" t="e">
        <f t="shared" si="2"/>
        <v>#REF!</v>
      </c>
      <c r="AJ49" s="28" t="e">
        <f t="shared" si="9"/>
        <v>#REF!</v>
      </c>
      <c r="AL49" s="42">
        <v>41</v>
      </c>
      <c r="AM49" s="17" t="e">
        <f t="shared" si="4"/>
        <v>#REF!</v>
      </c>
      <c r="AN49" s="53" t="e">
        <f aca="true" t="shared" si="10" ref="AN49:AO57">IF($F49=AN$8,$AM49,0)</f>
        <v>#REF!</v>
      </c>
      <c r="AO49" s="53" t="e">
        <f t="shared" si="10"/>
        <v>#REF!</v>
      </c>
    </row>
    <row r="50" spans="2:41" ht="12.75">
      <c r="B50" s="71" t="e">
        <f t="shared" si="7"/>
        <v>#REF!</v>
      </c>
      <c r="C50" s="16" t="e">
        <f t="shared" si="8"/>
        <v>#REF!</v>
      </c>
      <c r="D50" s="14" t="e">
        <f ca="1">OFFSET(#REF!,AL50,0)</f>
        <v>#REF!</v>
      </c>
      <c r="E50" s="14" t="e">
        <f ca="1">IF(OFFSET(#REF!,AL50,0)="","",(OFFSET(#REF!,AL50,0)))</f>
        <v>#REF!</v>
      </c>
      <c r="F50" s="14" t="e">
        <f ca="1">OFFSET(#REF!,AL50,0)</f>
        <v>#REF!</v>
      </c>
      <c r="G50" s="14" t="e">
        <f ca="1">OFFSET(#REF!,AL50,0)</f>
        <v>#REF!</v>
      </c>
      <c r="H50" s="14"/>
      <c r="I50" s="82" t="e">
        <f ca="1">OFFSET(#REF!,$L50-1,0)</f>
        <v>#REF!</v>
      </c>
      <c r="J50" s="60" t="e">
        <f ca="1">OFFSET(#REF!,$L50-1,0)</f>
        <v>#REF!</v>
      </c>
      <c r="K50" s="73" t="e">
        <f ca="1">OFFSET(#REF!,$L50-1,0)</f>
        <v>#REF!</v>
      </c>
      <c r="L50" s="74" t="e">
        <f>MATCH($AL50,#REF!,0)</f>
        <v>#REF!</v>
      </c>
      <c r="M50" s="83" t="e">
        <f ca="1">OFFSET(#REF!,$L50-1,0)</f>
        <v>#REF!</v>
      </c>
      <c r="N50" s="82" t="e">
        <f ca="1">OFFSET(#REF!,$Q50-1,0)</f>
        <v>#REF!</v>
      </c>
      <c r="O50" s="60" t="e">
        <f ca="1">OFFSET(#REF!,$Q50-1,0)</f>
        <v>#REF!</v>
      </c>
      <c r="P50" s="73" t="e">
        <f ca="1">OFFSET(#REF!,$Q50-1,0)</f>
        <v>#REF!</v>
      </c>
      <c r="Q50" s="74" t="e">
        <f>MATCH($AL50,#REF!,0)</f>
        <v>#REF!</v>
      </c>
      <c r="R50" s="83" t="e">
        <f ca="1">OFFSET(#REF!,$Q50-1,0)</f>
        <v>#REF!</v>
      </c>
      <c r="S50" s="82" t="e">
        <f ca="1">OFFSET(#REF!,$V50-1,0)</f>
        <v>#REF!</v>
      </c>
      <c r="T50" s="60" t="e">
        <f ca="1">OFFSET(#REF!,$V50-1,0)</f>
        <v>#REF!</v>
      </c>
      <c r="U50" s="73" t="e">
        <f ca="1">OFFSET(#REF!,$V50-1,0)</f>
        <v>#REF!</v>
      </c>
      <c r="V50" s="74" t="e">
        <f>MATCH($AL50,#REF!,0)</f>
        <v>#REF!</v>
      </c>
      <c r="W50" s="83" t="e">
        <f ca="1">OFFSET(#REF!,$V50-1,0)</f>
        <v>#REF!</v>
      </c>
      <c r="X50" s="82" t="e">
        <f ca="1">OFFSET(#REF!,$AA50-1,0)</f>
        <v>#REF!</v>
      </c>
      <c r="Y50" s="60" t="e">
        <f ca="1">OFFSET(#REF!,$AA50-1,0)</f>
        <v>#REF!</v>
      </c>
      <c r="Z50" s="73" t="e">
        <f ca="1">OFFSET(#REF!,$AA50-1,0)</f>
        <v>#REF!</v>
      </c>
      <c r="AA50" s="74" t="e">
        <f>MATCH($AL50,#REF!,0)</f>
        <v>#REF!</v>
      </c>
      <c r="AB50" s="83" t="e">
        <f ca="1">OFFSET(#REF!,$AA50-1,0)</f>
        <v>#REF!</v>
      </c>
      <c r="AC50" s="82" t="e">
        <f ca="1">OFFSET('Trail-5'!$BG$1,$AF50-1,0)</f>
        <v>#REF!</v>
      </c>
      <c r="AD50" s="60">
        <f ca="1">OFFSET('Trail-5'!$BH$1,$AF50-1,0)</f>
        <v>0</v>
      </c>
      <c r="AE50" s="73" t="e">
        <f ca="1">OFFSET('Trail-5'!$BL$1,$AF50-1,0)</f>
        <v>#REF!</v>
      </c>
      <c r="AF50" s="74">
        <f>MATCH($AL50,'Trail-5'!$BK$1:$BK$58,0)</f>
        <v>50</v>
      </c>
      <c r="AG50" s="83" t="e">
        <f ca="1">OFFSET('Trail-5'!$B$1,$AF50-1,0)</f>
        <v>#REF!</v>
      </c>
      <c r="AH50" s="22"/>
      <c r="AI50" s="28" t="e">
        <f t="shared" si="2"/>
        <v>#REF!</v>
      </c>
      <c r="AJ50" s="28" t="e">
        <f t="shared" si="9"/>
        <v>#REF!</v>
      </c>
      <c r="AL50" s="42">
        <v>42</v>
      </c>
      <c r="AM50" s="17" t="e">
        <f t="shared" si="4"/>
        <v>#REF!</v>
      </c>
      <c r="AN50" s="53" t="e">
        <f t="shared" si="10"/>
        <v>#REF!</v>
      </c>
      <c r="AO50" s="53" t="e">
        <f t="shared" si="10"/>
        <v>#REF!</v>
      </c>
    </row>
    <row r="51" spans="2:41" ht="12.75">
      <c r="B51" s="71" t="e">
        <f t="shared" si="7"/>
        <v>#REF!</v>
      </c>
      <c r="C51" s="16" t="e">
        <f t="shared" si="8"/>
        <v>#REF!</v>
      </c>
      <c r="D51" s="14" t="e">
        <f ca="1">OFFSET(#REF!,AL51,0)</f>
        <v>#REF!</v>
      </c>
      <c r="E51" s="14" t="e">
        <f ca="1">IF(OFFSET(#REF!,AL51,0)="","",(OFFSET(#REF!,AL51,0)))</f>
        <v>#REF!</v>
      </c>
      <c r="F51" s="14" t="e">
        <f ca="1">OFFSET(#REF!,AL51,0)</f>
        <v>#REF!</v>
      </c>
      <c r="G51" s="14" t="e">
        <f ca="1">OFFSET(#REF!,AL51,0)</f>
        <v>#REF!</v>
      </c>
      <c r="H51" s="14"/>
      <c r="I51" s="82" t="e">
        <f ca="1">OFFSET(#REF!,$L51-1,0)</f>
        <v>#REF!</v>
      </c>
      <c r="J51" s="60" t="e">
        <f ca="1">OFFSET(#REF!,$L51-1,0)</f>
        <v>#REF!</v>
      </c>
      <c r="K51" s="73" t="e">
        <f ca="1">OFFSET(#REF!,$L51-1,0)</f>
        <v>#REF!</v>
      </c>
      <c r="L51" s="74" t="e">
        <f>MATCH($AL51,#REF!,0)</f>
        <v>#REF!</v>
      </c>
      <c r="M51" s="83" t="e">
        <f ca="1">OFFSET(#REF!,$L51-1,0)</f>
        <v>#REF!</v>
      </c>
      <c r="N51" s="82" t="e">
        <f ca="1">OFFSET(#REF!,$Q51-1,0)</f>
        <v>#REF!</v>
      </c>
      <c r="O51" s="60" t="e">
        <f ca="1">OFFSET(#REF!,$Q51-1,0)</f>
        <v>#REF!</v>
      </c>
      <c r="P51" s="73" t="e">
        <f ca="1">OFFSET(#REF!,$Q51-1,0)</f>
        <v>#REF!</v>
      </c>
      <c r="Q51" s="74" t="e">
        <f>MATCH($AL51,#REF!,0)</f>
        <v>#REF!</v>
      </c>
      <c r="R51" s="83" t="e">
        <f ca="1">OFFSET(#REF!,$Q51-1,0)</f>
        <v>#REF!</v>
      </c>
      <c r="S51" s="82" t="e">
        <f ca="1">OFFSET(#REF!,$V51-1,0)</f>
        <v>#REF!</v>
      </c>
      <c r="T51" s="60" t="e">
        <f ca="1">OFFSET(#REF!,$V51-1,0)</f>
        <v>#REF!</v>
      </c>
      <c r="U51" s="73" t="e">
        <f ca="1">OFFSET(#REF!,$V51-1,0)</f>
        <v>#REF!</v>
      </c>
      <c r="V51" s="74" t="e">
        <f>MATCH($AL51,#REF!,0)</f>
        <v>#REF!</v>
      </c>
      <c r="W51" s="83" t="e">
        <f ca="1">OFFSET(#REF!,$V51-1,0)</f>
        <v>#REF!</v>
      </c>
      <c r="X51" s="82" t="e">
        <f ca="1">OFFSET(#REF!,$AA51-1,0)</f>
        <v>#REF!</v>
      </c>
      <c r="Y51" s="60" t="e">
        <f ca="1">OFFSET(#REF!,$AA51-1,0)</f>
        <v>#REF!</v>
      </c>
      <c r="Z51" s="73" t="e">
        <f ca="1">OFFSET(#REF!,$AA51-1,0)</f>
        <v>#REF!</v>
      </c>
      <c r="AA51" s="74" t="e">
        <f>MATCH($AL51,#REF!,0)</f>
        <v>#REF!</v>
      </c>
      <c r="AB51" s="83" t="e">
        <f ca="1">OFFSET(#REF!,$AA51-1,0)</f>
        <v>#REF!</v>
      </c>
      <c r="AC51" s="82" t="e">
        <f ca="1">OFFSET('Trail-5'!$BG$1,$AF51-1,0)</f>
        <v>#REF!</v>
      </c>
      <c r="AD51" s="60">
        <f ca="1">OFFSET('Trail-5'!$BH$1,$AF51-1,0)</f>
        <v>0</v>
      </c>
      <c r="AE51" s="73" t="e">
        <f ca="1">OFFSET('Trail-5'!$BL$1,$AF51-1,0)</f>
        <v>#REF!</v>
      </c>
      <c r="AF51" s="74">
        <f>MATCH($AL51,'Trail-5'!$BK$1:$BK$58,0)</f>
        <v>51</v>
      </c>
      <c r="AG51" s="83" t="e">
        <f ca="1">OFFSET('Trail-5'!$B$1,$AF51-1,0)</f>
        <v>#REF!</v>
      </c>
      <c r="AH51" s="22"/>
      <c r="AI51" s="28" t="e">
        <f t="shared" si="2"/>
        <v>#REF!</v>
      </c>
      <c r="AJ51" s="28" t="e">
        <f t="shared" si="9"/>
        <v>#REF!</v>
      </c>
      <c r="AL51" s="42">
        <v>43</v>
      </c>
      <c r="AM51" s="17" t="e">
        <f t="shared" si="4"/>
        <v>#REF!</v>
      </c>
      <c r="AN51" s="53" t="e">
        <f t="shared" si="10"/>
        <v>#REF!</v>
      </c>
      <c r="AO51" s="53" t="e">
        <f t="shared" si="10"/>
        <v>#REF!</v>
      </c>
    </row>
    <row r="52" spans="2:41" ht="12.75">
      <c r="B52" s="71" t="e">
        <f t="shared" si="7"/>
        <v>#REF!</v>
      </c>
      <c r="C52" s="16" t="e">
        <f t="shared" si="8"/>
        <v>#REF!</v>
      </c>
      <c r="D52" s="14" t="e">
        <f ca="1">OFFSET(#REF!,AL52,0)</f>
        <v>#REF!</v>
      </c>
      <c r="E52" s="14" t="e">
        <f ca="1">IF(OFFSET(#REF!,AL52,0)="","",(OFFSET(#REF!,AL52,0)))</f>
        <v>#REF!</v>
      </c>
      <c r="F52" s="14" t="e">
        <f ca="1">OFFSET(#REF!,AL52,0)</f>
        <v>#REF!</v>
      </c>
      <c r="G52" s="14" t="e">
        <f ca="1">OFFSET(#REF!,AL52,0)</f>
        <v>#REF!</v>
      </c>
      <c r="H52" s="14"/>
      <c r="I52" s="82" t="e">
        <f ca="1">OFFSET(#REF!,$L52-1,0)</f>
        <v>#REF!</v>
      </c>
      <c r="J52" s="60" t="e">
        <f ca="1">OFFSET(#REF!,$L52-1,0)</f>
        <v>#REF!</v>
      </c>
      <c r="K52" s="73" t="e">
        <f ca="1">OFFSET(#REF!,$L52-1,0)</f>
        <v>#REF!</v>
      </c>
      <c r="L52" s="74" t="e">
        <f>MATCH($AL52,#REF!,0)</f>
        <v>#REF!</v>
      </c>
      <c r="M52" s="83" t="e">
        <f ca="1">OFFSET(#REF!,$L52-1,0)</f>
        <v>#REF!</v>
      </c>
      <c r="N52" s="82" t="e">
        <f ca="1">OFFSET(#REF!,$Q52-1,0)</f>
        <v>#REF!</v>
      </c>
      <c r="O52" s="60" t="e">
        <f ca="1">OFFSET(#REF!,$Q52-1,0)</f>
        <v>#REF!</v>
      </c>
      <c r="P52" s="73" t="e">
        <f ca="1">OFFSET(#REF!,$Q52-1,0)</f>
        <v>#REF!</v>
      </c>
      <c r="Q52" s="74" t="e">
        <f>MATCH($AL52,#REF!,0)</f>
        <v>#REF!</v>
      </c>
      <c r="R52" s="83" t="e">
        <f ca="1">OFFSET(#REF!,$Q52-1,0)</f>
        <v>#REF!</v>
      </c>
      <c r="S52" s="82" t="e">
        <f ca="1">OFFSET(#REF!,$V52-1,0)</f>
        <v>#REF!</v>
      </c>
      <c r="T52" s="60" t="e">
        <f ca="1">OFFSET(#REF!,$V52-1,0)</f>
        <v>#REF!</v>
      </c>
      <c r="U52" s="73" t="e">
        <f ca="1">OFFSET(#REF!,$V52-1,0)</f>
        <v>#REF!</v>
      </c>
      <c r="V52" s="74" t="e">
        <f>MATCH($AL52,#REF!,0)</f>
        <v>#REF!</v>
      </c>
      <c r="W52" s="83" t="e">
        <f ca="1">OFFSET(#REF!,$V52-1,0)</f>
        <v>#REF!</v>
      </c>
      <c r="X52" s="82" t="e">
        <f ca="1">OFFSET(#REF!,$AA52-1,0)</f>
        <v>#REF!</v>
      </c>
      <c r="Y52" s="60" t="e">
        <f ca="1">OFFSET(#REF!,$AA52-1,0)</f>
        <v>#REF!</v>
      </c>
      <c r="Z52" s="73" t="e">
        <f ca="1">OFFSET(#REF!,$AA52-1,0)</f>
        <v>#REF!</v>
      </c>
      <c r="AA52" s="74" t="e">
        <f>MATCH($AL52,#REF!,0)</f>
        <v>#REF!</v>
      </c>
      <c r="AB52" s="83" t="e">
        <f ca="1">OFFSET(#REF!,$AA52-1,0)</f>
        <v>#REF!</v>
      </c>
      <c r="AC52" s="82" t="e">
        <f ca="1">OFFSET('Trail-5'!$BG$1,$AF52-1,0)</f>
        <v>#REF!</v>
      </c>
      <c r="AD52" s="60">
        <f ca="1">OFFSET('Trail-5'!$BH$1,$AF52-1,0)</f>
        <v>0</v>
      </c>
      <c r="AE52" s="73" t="e">
        <f ca="1">OFFSET('Trail-5'!$BL$1,$AF52-1,0)</f>
        <v>#REF!</v>
      </c>
      <c r="AF52" s="74">
        <f>MATCH($AL52,'Trail-5'!$BK$1:$BK$58,0)</f>
        <v>52</v>
      </c>
      <c r="AG52" s="83" t="e">
        <f ca="1">OFFSET('Trail-5'!$B$1,$AF52-1,0)</f>
        <v>#REF!</v>
      </c>
      <c r="AH52" s="22"/>
      <c r="AI52" s="28" t="e">
        <f t="shared" si="2"/>
        <v>#REF!</v>
      </c>
      <c r="AJ52" s="28" t="e">
        <f t="shared" si="9"/>
        <v>#REF!</v>
      </c>
      <c r="AL52" s="42">
        <v>44</v>
      </c>
      <c r="AM52" s="17" t="e">
        <f t="shared" si="4"/>
        <v>#REF!</v>
      </c>
      <c r="AN52" s="53" t="e">
        <f t="shared" si="10"/>
        <v>#REF!</v>
      </c>
      <c r="AO52" s="53" t="e">
        <f t="shared" si="10"/>
        <v>#REF!</v>
      </c>
    </row>
    <row r="53" spans="2:41" ht="12.75">
      <c r="B53" s="71" t="e">
        <f t="shared" si="7"/>
        <v>#REF!</v>
      </c>
      <c r="C53" s="16" t="e">
        <f t="shared" si="8"/>
        <v>#REF!</v>
      </c>
      <c r="D53" s="14" t="e">
        <f ca="1">OFFSET(#REF!,AL53,0)</f>
        <v>#REF!</v>
      </c>
      <c r="E53" s="14" t="e">
        <f ca="1">IF(OFFSET(#REF!,AL53,0)="","",(OFFSET(#REF!,AL53,0)))</f>
        <v>#REF!</v>
      </c>
      <c r="F53" s="14" t="e">
        <f ca="1">OFFSET(#REF!,AL53,0)</f>
        <v>#REF!</v>
      </c>
      <c r="G53" s="14" t="e">
        <f ca="1">OFFSET(#REF!,AL53,0)</f>
        <v>#REF!</v>
      </c>
      <c r="H53" s="14"/>
      <c r="I53" s="82" t="e">
        <f ca="1">OFFSET(#REF!,$L53-1,0)</f>
        <v>#REF!</v>
      </c>
      <c r="J53" s="60" t="e">
        <f ca="1">OFFSET(#REF!,$L53-1,0)</f>
        <v>#REF!</v>
      </c>
      <c r="K53" s="73" t="e">
        <f ca="1">OFFSET(#REF!,$L53-1,0)</f>
        <v>#REF!</v>
      </c>
      <c r="L53" s="74" t="e">
        <f>MATCH($AL53,#REF!,0)</f>
        <v>#REF!</v>
      </c>
      <c r="M53" s="83" t="e">
        <f ca="1">OFFSET(#REF!,$L53-1,0)</f>
        <v>#REF!</v>
      </c>
      <c r="N53" s="82" t="e">
        <f ca="1">OFFSET(#REF!,$Q53-1,0)</f>
        <v>#REF!</v>
      </c>
      <c r="O53" s="60" t="e">
        <f ca="1">OFFSET(#REF!,$Q53-1,0)</f>
        <v>#REF!</v>
      </c>
      <c r="P53" s="73" t="e">
        <f ca="1">OFFSET(#REF!,$Q53-1,0)</f>
        <v>#REF!</v>
      </c>
      <c r="Q53" s="74" t="e">
        <f>MATCH($AL53,#REF!,0)</f>
        <v>#REF!</v>
      </c>
      <c r="R53" s="83" t="e">
        <f ca="1">OFFSET(#REF!,$Q53-1,0)</f>
        <v>#REF!</v>
      </c>
      <c r="S53" s="82" t="e">
        <f ca="1">OFFSET(#REF!,$V53-1,0)</f>
        <v>#REF!</v>
      </c>
      <c r="T53" s="60" t="e">
        <f ca="1">OFFSET(#REF!,$V53-1,0)</f>
        <v>#REF!</v>
      </c>
      <c r="U53" s="73" t="e">
        <f ca="1">OFFSET(#REF!,$V53-1,0)</f>
        <v>#REF!</v>
      </c>
      <c r="V53" s="74" t="e">
        <f>MATCH($AL53,#REF!,0)</f>
        <v>#REF!</v>
      </c>
      <c r="W53" s="83" t="e">
        <f ca="1">OFFSET(#REF!,$V53-1,0)</f>
        <v>#REF!</v>
      </c>
      <c r="X53" s="82" t="e">
        <f ca="1">OFFSET(#REF!,$AA53-1,0)</f>
        <v>#REF!</v>
      </c>
      <c r="Y53" s="60" t="e">
        <f ca="1">OFFSET(#REF!,$AA53-1,0)</f>
        <v>#REF!</v>
      </c>
      <c r="Z53" s="73" t="e">
        <f ca="1">OFFSET(#REF!,$AA53-1,0)</f>
        <v>#REF!</v>
      </c>
      <c r="AA53" s="74" t="e">
        <f>MATCH($AL53,#REF!,0)</f>
        <v>#REF!</v>
      </c>
      <c r="AB53" s="83" t="e">
        <f ca="1">OFFSET(#REF!,$AA53-1,0)</f>
        <v>#REF!</v>
      </c>
      <c r="AC53" s="82" t="e">
        <f ca="1">OFFSET('Trail-5'!$BG$1,$AF53-1,0)</f>
        <v>#REF!</v>
      </c>
      <c r="AD53" s="60">
        <f ca="1">OFFSET('Trail-5'!$BH$1,$AF53-1,0)</f>
        <v>0</v>
      </c>
      <c r="AE53" s="73" t="e">
        <f ca="1">OFFSET('Trail-5'!$BL$1,$AF53-1,0)</f>
        <v>#REF!</v>
      </c>
      <c r="AF53" s="74">
        <f>MATCH($AL53,'Trail-5'!$BK$1:$BK$58,0)</f>
        <v>53</v>
      </c>
      <c r="AG53" s="83" t="e">
        <f ca="1">OFFSET('Trail-5'!$B$1,$AF53-1,0)</f>
        <v>#REF!</v>
      </c>
      <c r="AH53" s="22"/>
      <c r="AI53" s="28" t="e">
        <f t="shared" si="2"/>
        <v>#REF!</v>
      </c>
      <c r="AJ53" s="28" t="e">
        <f t="shared" si="9"/>
        <v>#REF!</v>
      </c>
      <c r="AL53" s="42">
        <v>45</v>
      </c>
      <c r="AM53" s="17" t="e">
        <f t="shared" si="4"/>
        <v>#REF!</v>
      </c>
      <c r="AN53" s="53" t="e">
        <f t="shared" si="10"/>
        <v>#REF!</v>
      </c>
      <c r="AO53" s="53" t="e">
        <f t="shared" si="10"/>
        <v>#REF!</v>
      </c>
    </row>
    <row r="54" spans="2:41" ht="12.75">
      <c r="B54" s="71" t="e">
        <f t="shared" si="7"/>
        <v>#REF!</v>
      </c>
      <c r="C54" s="16" t="e">
        <f t="shared" si="8"/>
        <v>#REF!</v>
      </c>
      <c r="D54" s="14" t="e">
        <f ca="1">OFFSET(#REF!,AL54,0)</f>
        <v>#REF!</v>
      </c>
      <c r="E54" s="14" t="e">
        <f ca="1">IF(OFFSET(#REF!,AL54,0)="","",(OFFSET(#REF!,AL54,0)))</f>
        <v>#REF!</v>
      </c>
      <c r="F54" s="14" t="e">
        <f ca="1">OFFSET(#REF!,AL54,0)</f>
        <v>#REF!</v>
      </c>
      <c r="G54" s="14" t="e">
        <f ca="1">OFFSET(#REF!,AL54,0)</f>
        <v>#REF!</v>
      </c>
      <c r="H54" s="14"/>
      <c r="I54" s="82" t="e">
        <f ca="1">OFFSET(#REF!,$L54-1,0)</f>
        <v>#REF!</v>
      </c>
      <c r="J54" s="60" t="e">
        <f ca="1">OFFSET(#REF!,$L54-1,0)</f>
        <v>#REF!</v>
      </c>
      <c r="K54" s="73" t="e">
        <f ca="1">OFFSET(#REF!,$L54-1,0)</f>
        <v>#REF!</v>
      </c>
      <c r="L54" s="74" t="e">
        <f>MATCH($AL54,#REF!,0)</f>
        <v>#REF!</v>
      </c>
      <c r="M54" s="83" t="e">
        <f ca="1">OFFSET(#REF!,$L54-1,0)</f>
        <v>#REF!</v>
      </c>
      <c r="N54" s="82" t="e">
        <f ca="1">OFFSET(#REF!,$Q54-1,0)</f>
        <v>#REF!</v>
      </c>
      <c r="O54" s="60" t="e">
        <f ca="1">OFFSET(#REF!,$Q54-1,0)</f>
        <v>#REF!</v>
      </c>
      <c r="P54" s="73" t="e">
        <f ca="1">OFFSET(#REF!,$Q54-1,0)</f>
        <v>#REF!</v>
      </c>
      <c r="Q54" s="74" t="e">
        <f>MATCH($AL54,#REF!,0)</f>
        <v>#REF!</v>
      </c>
      <c r="R54" s="83" t="e">
        <f ca="1">OFFSET(#REF!,$Q54-1,0)</f>
        <v>#REF!</v>
      </c>
      <c r="S54" s="82" t="e">
        <f ca="1">OFFSET(#REF!,$V54-1,0)</f>
        <v>#REF!</v>
      </c>
      <c r="T54" s="60" t="e">
        <f ca="1">OFFSET(#REF!,$V54-1,0)</f>
        <v>#REF!</v>
      </c>
      <c r="U54" s="73" t="e">
        <f ca="1">OFFSET(#REF!,$V54-1,0)</f>
        <v>#REF!</v>
      </c>
      <c r="V54" s="74" t="e">
        <f>MATCH($AL54,#REF!,0)</f>
        <v>#REF!</v>
      </c>
      <c r="W54" s="83" t="e">
        <f ca="1">OFFSET(#REF!,$V54-1,0)</f>
        <v>#REF!</v>
      </c>
      <c r="X54" s="82" t="e">
        <f ca="1">OFFSET(#REF!,$AA54-1,0)</f>
        <v>#REF!</v>
      </c>
      <c r="Y54" s="60" t="e">
        <f ca="1">OFFSET(#REF!,$AA54-1,0)</f>
        <v>#REF!</v>
      </c>
      <c r="Z54" s="73" t="e">
        <f ca="1">OFFSET(#REF!,$AA54-1,0)</f>
        <v>#REF!</v>
      </c>
      <c r="AA54" s="74" t="e">
        <f>MATCH($AL54,#REF!,0)</f>
        <v>#REF!</v>
      </c>
      <c r="AB54" s="83" t="e">
        <f ca="1">OFFSET(#REF!,$AA54-1,0)</f>
        <v>#REF!</v>
      </c>
      <c r="AC54" s="82" t="e">
        <f ca="1">OFFSET('Trail-5'!$BG$1,$AF54-1,0)</f>
        <v>#REF!</v>
      </c>
      <c r="AD54" s="60">
        <f ca="1">OFFSET('Trail-5'!$BH$1,$AF54-1,0)</f>
        <v>0</v>
      </c>
      <c r="AE54" s="73" t="e">
        <f ca="1">OFFSET('Trail-5'!$BL$1,$AF54-1,0)</f>
        <v>#REF!</v>
      </c>
      <c r="AF54" s="74">
        <f>MATCH($AL54,'Trail-5'!$BK$1:$BK$58,0)</f>
        <v>54</v>
      </c>
      <c r="AG54" s="83" t="e">
        <f ca="1">OFFSET('Trail-5'!$B$1,$AF54-1,0)</f>
        <v>#REF!</v>
      </c>
      <c r="AH54" s="22"/>
      <c r="AI54" s="28" t="e">
        <f t="shared" si="2"/>
        <v>#REF!</v>
      </c>
      <c r="AJ54" s="28" t="e">
        <f t="shared" si="9"/>
        <v>#REF!</v>
      </c>
      <c r="AL54" s="42">
        <v>46</v>
      </c>
      <c r="AM54" s="17" t="e">
        <f t="shared" si="4"/>
        <v>#REF!</v>
      </c>
      <c r="AN54" s="53" t="e">
        <f t="shared" si="10"/>
        <v>#REF!</v>
      </c>
      <c r="AO54" s="53" t="e">
        <f t="shared" si="10"/>
        <v>#REF!</v>
      </c>
    </row>
    <row r="55" spans="2:41" ht="12.75">
      <c r="B55" s="71" t="e">
        <f t="shared" si="7"/>
        <v>#REF!</v>
      </c>
      <c r="C55" s="16" t="e">
        <f t="shared" si="8"/>
        <v>#REF!</v>
      </c>
      <c r="D55" s="14" t="e">
        <f ca="1">OFFSET(#REF!,AL55,0)</f>
        <v>#REF!</v>
      </c>
      <c r="E55" s="14" t="e">
        <f ca="1">IF(OFFSET(#REF!,AL55,0)="","",(OFFSET(#REF!,AL55,0)))</f>
        <v>#REF!</v>
      </c>
      <c r="F55" s="14" t="e">
        <f ca="1">OFFSET(#REF!,AL55,0)</f>
        <v>#REF!</v>
      </c>
      <c r="G55" s="14" t="e">
        <f ca="1">OFFSET(#REF!,AL55,0)</f>
        <v>#REF!</v>
      </c>
      <c r="H55" s="14"/>
      <c r="I55" s="82" t="e">
        <f ca="1">OFFSET(#REF!,$L55-1,0)</f>
        <v>#REF!</v>
      </c>
      <c r="J55" s="60" t="e">
        <f ca="1">OFFSET(#REF!,$L55-1,0)</f>
        <v>#REF!</v>
      </c>
      <c r="K55" s="73" t="e">
        <f ca="1">OFFSET(#REF!,$L55-1,0)</f>
        <v>#REF!</v>
      </c>
      <c r="L55" s="74" t="e">
        <f>MATCH($AL55,#REF!,0)</f>
        <v>#REF!</v>
      </c>
      <c r="M55" s="83" t="e">
        <f ca="1">OFFSET(#REF!,$L55-1,0)</f>
        <v>#REF!</v>
      </c>
      <c r="N55" s="82" t="e">
        <f ca="1">OFFSET(#REF!,$Q55-1,0)</f>
        <v>#REF!</v>
      </c>
      <c r="O55" s="60" t="e">
        <f ca="1">OFFSET(#REF!,$Q55-1,0)</f>
        <v>#REF!</v>
      </c>
      <c r="P55" s="73" t="e">
        <f ca="1">OFFSET(#REF!,$Q55-1,0)</f>
        <v>#REF!</v>
      </c>
      <c r="Q55" s="74" t="e">
        <f>MATCH($AL55,#REF!,0)</f>
        <v>#REF!</v>
      </c>
      <c r="R55" s="83" t="e">
        <f ca="1">OFFSET(#REF!,$Q55-1,0)</f>
        <v>#REF!</v>
      </c>
      <c r="S55" s="82" t="e">
        <f ca="1">OFFSET(#REF!,$V55-1,0)</f>
        <v>#REF!</v>
      </c>
      <c r="T55" s="60" t="e">
        <f ca="1">OFFSET(#REF!,$V55-1,0)</f>
        <v>#REF!</v>
      </c>
      <c r="U55" s="73" t="e">
        <f ca="1">OFFSET(#REF!,$V55-1,0)</f>
        <v>#REF!</v>
      </c>
      <c r="V55" s="74" t="e">
        <f>MATCH($AL55,#REF!,0)</f>
        <v>#REF!</v>
      </c>
      <c r="W55" s="83" t="e">
        <f ca="1">OFFSET(#REF!,$V55-1,0)</f>
        <v>#REF!</v>
      </c>
      <c r="X55" s="82" t="e">
        <f ca="1">OFFSET(#REF!,$AA55-1,0)</f>
        <v>#REF!</v>
      </c>
      <c r="Y55" s="60" t="e">
        <f ca="1">OFFSET(#REF!,$AA55-1,0)</f>
        <v>#REF!</v>
      </c>
      <c r="Z55" s="73" t="e">
        <f ca="1">OFFSET(#REF!,$AA55-1,0)</f>
        <v>#REF!</v>
      </c>
      <c r="AA55" s="74" t="e">
        <f>MATCH($AL55,#REF!,0)</f>
        <v>#REF!</v>
      </c>
      <c r="AB55" s="83" t="e">
        <f ca="1">OFFSET(#REF!,$AA55-1,0)</f>
        <v>#REF!</v>
      </c>
      <c r="AC55" s="82" t="e">
        <f ca="1">OFFSET('Trail-5'!$BG$1,$AF55-1,0)</f>
        <v>#REF!</v>
      </c>
      <c r="AD55" s="60">
        <f ca="1">OFFSET('Trail-5'!$BH$1,$AF55-1,0)</f>
        <v>0</v>
      </c>
      <c r="AE55" s="73" t="e">
        <f ca="1">OFFSET('Trail-5'!$BL$1,$AF55-1,0)</f>
        <v>#REF!</v>
      </c>
      <c r="AF55" s="74">
        <f>MATCH($AL55,'Trail-5'!$BK$1:$BK$58,0)</f>
        <v>55</v>
      </c>
      <c r="AG55" s="83" t="e">
        <f ca="1">OFFSET('Trail-5'!$B$1,$AF55-1,0)</f>
        <v>#REF!</v>
      </c>
      <c r="AH55" s="22"/>
      <c r="AI55" s="28" t="e">
        <f t="shared" si="2"/>
        <v>#REF!</v>
      </c>
      <c r="AJ55" s="28" t="e">
        <f t="shared" si="9"/>
        <v>#REF!</v>
      </c>
      <c r="AL55" s="42">
        <v>47</v>
      </c>
      <c r="AM55" s="17" t="e">
        <f t="shared" si="4"/>
        <v>#REF!</v>
      </c>
      <c r="AN55" s="53" t="e">
        <f t="shared" si="10"/>
        <v>#REF!</v>
      </c>
      <c r="AO55" s="53" t="e">
        <f t="shared" si="10"/>
        <v>#REF!</v>
      </c>
    </row>
    <row r="56" spans="2:41" ht="12.75">
      <c r="B56" s="71" t="e">
        <f t="shared" si="7"/>
        <v>#REF!</v>
      </c>
      <c r="C56" s="16" t="e">
        <f t="shared" si="8"/>
        <v>#REF!</v>
      </c>
      <c r="D56" s="14" t="e">
        <f ca="1">OFFSET(#REF!,AL56,0)</f>
        <v>#REF!</v>
      </c>
      <c r="E56" s="14" t="e">
        <f ca="1">IF(OFFSET(#REF!,AL56,0)="","",(OFFSET(#REF!,AL56,0)))</f>
        <v>#REF!</v>
      </c>
      <c r="F56" s="14" t="e">
        <f ca="1">OFFSET(#REF!,AL56,0)</f>
        <v>#REF!</v>
      </c>
      <c r="G56" s="14" t="e">
        <f ca="1">OFFSET(#REF!,AL56,0)</f>
        <v>#REF!</v>
      </c>
      <c r="H56" s="14"/>
      <c r="I56" s="82" t="e">
        <f ca="1">OFFSET(#REF!,$L56-1,0)</f>
        <v>#REF!</v>
      </c>
      <c r="J56" s="60" t="e">
        <f ca="1">OFFSET(#REF!,$L56-1,0)</f>
        <v>#REF!</v>
      </c>
      <c r="K56" s="73" t="e">
        <f ca="1">OFFSET(#REF!,$L56-1,0)</f>
        <v>#REF!</v>
      </c>
      <c r="L56" s="74" t="e">
        <f>MATCH($AL56,#REF!,0)</f>
        <v>#REF!</v>
      </c>
      <c r="M56" s="83" t="e">
        <f ca="1">OFFSET(#REF!,$L56-1,0)</f>
        <v>#REF!</v>
      </c>
      <c r="N56" s="82" t="e">
        <f ca="1">OFFSET(#REF!,$Q56-1,0)</f>
        <v>#REF!</v>
      </c>
      <c r="O56" s="60" t="e">
        <f ca="1">OFFSET(#REF!,$Q56-1,0)</f>
        <v>#REF!</v>
      </c>
      <c r="P56" s="73" t="e">
        <f ca="1">OFFSET(#REF!,$Q56-1,0)</f>
        <v>#REF!</v>
      </c>
      <c r="Q56" s="74" t="e">
        <f>MATCH($AL56,#REF!,0)</f>
        <v>#REF!</v>
      </c>
      <c r="R56" s="83" t="e">
        <f ca="1">OFFSET(#REF!,$Q56-1,0)</f>
        <v>#REF!</v>
      </c>
      <c r="S56" s="82" t="e">
        <f ca="1">OFFSET(#REF!,$V56-1,0)</f>
        <v>#REF!</v>
      </c>
      <c r="T56" s="60" t="e">
        <f ca="1">OFFSET(#REF!,$V56-1,0)</f>
        <v>#REF!</v>
      </c>
      <c r="U56" s="73" t="e">
        <f ca="1">OFFSET(#REF!,$V56-1,0)</f>
        <v>#REF!</v>
      </c>
      <c r="V56" s="74" t="e">
        <f>MATCH($AL56,#REF!,0)</f>
        <v>#REF!</v>
      </c>
      <c r="W56" s="83" t="e">
        <f ca="1">OFFSET(#REF!,$V56-1,0)</f>
        <v>#REF!</v>
      </c>
      <c r="X56" s="82" t="e">
        <f ca="1">OFFSET(#REF!,$AA56-1,0)</f>
        <v>#REF!</v>
      </c>
      <c r="Y56" s="60" t="e">
        <f ca="1">OFFSET(#REF!,$AA56-1,0)</f>
        <v>#REF!</v>
      </c>
      <c r="Z56" s="73" t="e">
        <f ca="1">OFFSET(#REF!,$AA56-1,0)</f>
        <v>#REF!</v>
      </c>
      <c r="AA56" s="74" t="e">
        <f>MATCH($AL56,#REF!,0)</f>
        <v>#REF!</v>
      </c>
      <c r="AB56" s="83" t="e">
        <f ca="1">OFFSET(#REF!,$AA56-1,0)</f>
        <v>#REF!</v>
      </c>
      <c r="AC56" s="82" t="e">
        <f ca="1">OFFSET('Trail-5'!$BG$1,$AF56-1,0)</f>
        <v>#REF!</v>
      </c>
      <c r="AD56" s="60">
        <f ca="1">OFFSET('Trail-5'!$BH$1,$AF56-1,0)</f>
        <v>0</v>
      </c>
      <c r="AE56" s="73" t="e">
        <f ca="1">OFFSET('Trail-5'!$BL$1,$AF56-1,0)</f>
        <v>#REF!</v>
      </c>
      <c r="AF56" s="74">
        <f>MATCH($AL56,'Trail-5'!$BK$1:$BK$58,0)</f>
        <v>56</v>
      </c>
      <c r="AG56" s="83" t="e">
        <f ca="1">OFFSET('Trail-5'!$B$1,$AF56-1,0)</f>
        <v>#REF!</v>
      </c>
      <c r="AH56" s="22"/>
      <c r="AI56" s="28" t="e">
        <f t="shared" si="2"/>
        <v>#REF!</v>
      </c>
      <c r="AJ56" s="28" t="e">
        <f t="shared" si="9"/>
        <v>#REF!</v>
      </c>
      <c r="AL56" s="42">
        <v>48</v>
      </c>
      <c r="AM56" s="17" t="e">
        <f t="shared" si="4"/>
        <v>#REF!</v>
      </c>
      <c r="AN56" s="53" t="e">
        <f t="shared" si="10"/>
        <v>#REF!</v>
      </c>
      <c r="AO56" s="53" t="e">
        <f t="shared" si="10"/>
        <v>#REF!</v>
      </c>
    </row>
    <row r="57" spans="2:41" ht="12.75">
      <c r="B57" s="71" t="e">
        <f t="shared" si="7"/>
        <v>#REF!</v>
      </c>
      <c r="C57" s="16" t="e">
        <f t="shared" si="8"/>
        <v>#REF!</v>
      </c>
      <c r="D57" s="14" t="e">
        <f ca="1">OFFSET(#REF!,AL57,0)</f>
        <v>#REF!</v>
      </c>
      <c r="E57" s="14" t="e">
        <f ca="1">IF(OFFSET(#REF!,AL57,0)="","",(OFFSET(#REF!,AL57,0)))</f>
        <v>#REF!</v>
      </c>
      <c r="F57" s="14" t="e">
        <f ca="1">OFFSET(#REF!,AL57,0)</f>
        <v>#REF!</v>
      </c>
      <c r="G57" s="14" t="e">
        <f ca="1">OFFSET(#REF!,AL57,0)</f>
        <v>#REF!</v>
      </c>
      <c r="I57" s="82" t="e">
        <f ca="1">OFFSET(#REF!,$L57-1,0)</f>
        <v>#REF!</v>
      </c>
      <c r="J57" s="60" t="e">
        <f ca="1">OFFSET(#REF!,$L57-1,0)</f>
        <v>#REF!</v>
      </c>
      <c r="K57" s="73" t="e">
        <f ca="1">OFFSET(#REF!,$L57-1,0)</f>
        <v>#REF!</v>
      </c>
      <c r="L57" s="74" t="e">
        <f>MATCH($AL57,#REF!,0)</f>
        <v>#REF!</v>
      </c>
      <c r="M57" s="83" t="e">
        <f ca="1">OFFSET(#REF!,$L57-1,0)</f>
        <v>#REF!</v>
      </c>
      <c r="N57" s="82" t="e">
        <f ca="1">OFFSET(#REF!,$Q57-1,0)</f>
        <v>#REF!</v>
      </c>
      <c r="O57" s="60" t="e">
        <f ca="1">OFFSET(#REF!,$Q57-1,0)</f>
        <v>#REF!</v>
      </c>
      <c r="P57" s="73" t="e">
        <f ca="1">OFFSET(#REF!,$Q57-1,0)</f>
        <v>#REF!</v>
      </c>
      <c r="Q57" s="74" t="e">
        <f>MATCH($AL57,#REF!,0)</f>
        <v>#REF!</v>
      </c>
      <c r="R57" s="83" t="e">
        <f ca="1">OFFSET(#REF!,$Q57-1,0)</f>
        <v>#REF!</v>
      </c>
      <c r="S57" s="82" t="e">
        <f ca="1">OFFSET(#REF!,$V57-1,0)</f>
        <v>#REF!</v>
      </c>
      <c r="T57" s="60" t="e">
        <f ca="1">OFFSET(#REF!,$V57-1,0)</f>
        <v>#REF!</v>
      </c>
      <c r="U57" s="73" t="e">
        <f ca="1">OFFSET(#REF!,$V57-1,0)</f>
        <v>#REF!</v>
      </c>
      <c r="V57" s="74" t="e">
        <f>MATCH($AL57,#REF!,0)</f>
        <v>#REF!</v>
      </c>
      <c r="W57" s="83" t="e">
        <f ca="1">OFFSET(#REF!,$V57-1,0)</f>
        <v>#REF!</v>
      </c>
      <c r="X57" s="82" t="e">
        <f ca="1">OFFSET(#REF!,$AA57-1,0)</f>
        <v>#REF!</v>
      </c>
      <c r="Y57" s="60" t="e">
        <f ca="1">OFFSET(#REF!,$AA57-1,0)</f>
        <v>#REF!</v>
      </c>
      <c r="Z57" s="73" t="e">
        <f ca="1">OFFSET(#REF!,$AA57-1,0)</f>
        <v>#REF!</v>
      </c>
      <c r="AA57" s="74" t="e">
        <f>MATCH($AL57,#REF!,0)</f>
        <v>#REF!</v>
      </c>
      <c r="AB57" s="83" t="e">
        <f ca="1">OFFSET(#REF!,$AA57-1,0)</f>
        <v>#REF!</v>
      </c>
      <c r="AC57" s="82" t="e">
        <f ca="1">OFFSET('Trail-5'!$BG$1,$AF57-1,0)</f>
        <v>#REF!</v>
      </c>
      <c r="AD57" s="60">
        <f ca="1">OFFSET('Trail-5'!$BH$1,$AF57-1,0)</f>
        <v>0</v>
      </c>
      <c r="AE57" s="73" t="e">
        <f ca="1">OFFSET('Trail-5'!$BL$1,$AF57-1,0)</f>
        <v>#REF!</v>
      </c>
      <c r="AF57" s="74">
        <f>MATCH($AL57,'Trail-5'!$BK$1:$BK$58,0)</f>
        <v>57</v>
      </c>
      <c r="AG57" s="83" t="e">
        <f ca="1">OFFSET('Trail-5'!$B$1,$AF57-1,0)</f>
        <v>#REF!</v>
      </c>
      <c r="AH57" s="22"/>
      <c r="AI57" s="28" t="e">
        <f t="shared" si="2"/>
        <v>#REF!</v>
      </c>
      <c r="AJ57" s="28" t="e">
        <f t="shared" si="9"/>
        <v>#REF!</v>
      </c>
      <c r="AL57" s="42">
        <v>49</v>
      </c>
      <c r="AM57" s="17" t="e">
        <f t="shared" si="4"/>
        <v>#REF!</v>
      </c>
      <c r="AN57" s="53" t="e">
        <f t="shared" si="10"/>
        <v>#REF!</v>
      </c>
      <c r="AO57" s="53" t="e">
        <f t="shared" si="10"/>
        <v>#REF!</v>
      </c>
    </row>
    <row r="58" spans="2:41" ht="12.75">
      <c r="B58" s="71" t="e">
        <f t="shared" si="7"/>
        <v>#REF!</v>
      </c>
      <c r="C58" s="16" t="e">
        <f t="shared" si="8"/>
        <v>#REF!</v>
      </c>
      <c r="D58" s="14" t="e">
        <f ca="1">OFFSET(#REF!,AL58,0)</f>
        <v>#REF!</v>
      </c>
      <c r="E58" s="14" t="e">
        <f ca="1">IF(OFFSET(#REF!,AL58,0)="","",(OFFSET(#REF!,AL58,0)))</f>
        <v>#REF!</v>
      </c>
      <c r="F58" s="14" t="e">
        <f ca="1">OFFSET(#REF!,AL58,0)</f>
        <v>#REF!</v>
      </c>
      <c r="G58" s="14" t="e">
        <f ca="1">OFFSET(#REF!,AL58,0)</f>
        <v>#REF!</v>
      </c>
      <c r="I58" s="82" t="e">
        <f ca="1">OFFSET(#REF!,$L58-1,0)</f>
        <v>#REF!</v>
      </c>
      <c r="J58" s="60" t="e">
        <f ca="1">OFFSET(#REF!,$L58-1,0)</f>
        <v>#REF!</v>
      </c>
      <c r="K58" s="73" t="e">
        <f ca="1">OFFSET(#REF!,$L58-1,0)</f>
        <v>#REF!</v>
      </c>
      <c r="L58" s="74" t="e">
        <f>MATCH($AL58,#REF!,0)</f>
        <v>#REF!</v>
      </c>
      <c r="M58" s="83" t="e">
        <f ca="1">OFFSET(#REF!,$L58-1,0)</f>
        <v>#REF!</v>
      </c>
      <c r="N58" s="82" t="e">
        <f ca="1">OFFSET(#REF!,$Q58-1,0)</f>
        <v>#REF!</v>
      </c>
      <c r="O58" s="60" t="e">
        <f ca="1">OFFSET(#REF!,$Q58-1,0)</f>
        <v>#REF!</v>
      </c>
      <c r="P58" s="73" t="e">
        <f ca="1">OFFSET(#REF!,$Q58-1,0)</f>
        <v>#REF!</v>
      </c>
      <c r="Q58" s="74" t="e">
        <f>MATCH($AL58,#REF!,0)</f>
        <v>#REF!</v>
      </c>
      <c r="R58" s="83" t="e">
        <f ca="1">OFFSET(#REF!,$Q58-1,0)</f>
        <v>#REF!</v>
      </c>
      <c r="S58" s="82" t="e">
        <f ca="1">OFFSET(#REF!,$V58-1,0)</f>
        <v>#REF!</v>
      </c>
      <c r="T58" s="60" t="e">
        <f ca="1">OFFSET(#REF!,$V58-1,0)</f>
        <v>#REF!</v>
      </c>
      <c r="U58" s="73" t="e">
        <f ca="1">OFFSET(#REF!,$V58-1,0)</f>
        <v>#REF!</v>
      </c>
      <c r="V58" s="74" t="e">
        <f>MATCH($AL58,#REF!,0)</f>
        <v>#REF!</v>
      </c>
      <c r="W58" s="83" t="e">
        <f ca="1">OFFSET(#REF!,$V58-1,0)</f>
        <v>#REF!</v>
      </c>
      <c r="X58" s="82" t="e">
        <f ca="1">OFFSET(#REF!,$AA58-1,0)</f>
        <v>#REF!</v>
      </c>
      <c r="Y58" s="60" t="e">
        <f ca="1">OFFSET(#REF!,$AA58-1,0)</f>
        <v>#REF!</v>
      </c>
      <c r="Z58" s="73" t="e">
        <f ca="1">OFFSET(#REF!,$AA58-1,0)</f>
        <v>#REF!</v>
      </c>
      <c r="AA58" s="74" t="e">
        <f>MATCH($AL58,#REF!,0)</f>
        <v>#REF!</v>
      </c>
      <c r="AB58" s="83" t="e">
        <f ca="1">OFFSET(#REF!,$AA58-1,0)</f>
        <v>#REF!</v>
      </c>
      <c r="AC58" s="82" t="e">
        <f ca="1">OFFSET('Trail-5'!$BG$1,$AF58-1,0)</f>
        <v>#REF!</v>
      </c>
      <c r="AD58" s="60">
        <f ca="1">OFFSET('Trail-5'!$BH$1,$AF58-1,0)</f>
        <v>0</v>
      </c>
      <c r="AE58" s="73" t="e">
        <f ca="1">OFFSET('Trail-5'!$BL$1,$AF58-1,0)</f>
        <v>#REF!</v>
      </c>
      <c r="AF58" s="74">
        <f>MATCH($AL58,'Trail-5'!$BK$1:$BK$58,0)</f>
        <v>58</v>
      </c>
      <c r="AG58" s="83" t="e">
        <f ca="1">OFFSET('Trail-5'!$B$1,$AF58-1,0)</f>
        <v>#REF!</v>
      </c>
      <c r="AH58" s="22"/>
      <c r="AI58" s="28" t="e">
        <f>I58+N58+S58+X58+AC58</f>
        <v>#REF!</v>
      </c>
      <c r="AJ58" s="28" t="e">
        <f>J58+O58+T58+Y58+AD58</f>
        <v>#REF!</v>
      </c>
      <c r="AL58" s="42">
        <v>120</v>
      </c>
      <c r="AM58" s="17" t="e">
        <f>IF(G58=0,0,AI58+($AM$4*120-AJ58)/($AM$4*120))</f>
        <v>#REF!</v>
      </c>
      <c r="AN58" s="53" t="e">
        <f>IF($F58=AN$8,$AM58,0)</f>
        <v>#REF!</v>
      </c>
      <c r="AO58" s="53" t="e">
        <f>IF($F58=AO$8,$AM58,0)</f>
        <v>#REF!</v>
      </c>
    </row>
    <row r="59" spans="6:39" ht="12.75">
      <c r="F59" s="50"/>
      <c r="G59" s="14"/>
      <c r="AH59" s="23"/>
      <c r="AM59" s="18"/>
    </row>
    <row r="60" spans="2:72" ht="18">
      <c r="B60" s="137" t="e">
        <f>copyleft</f>
        <v>#REF!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</row>
    <row r="61" spans="4:38" ht="12.75">
      <c r="D61" s="8"/>
      <c r="E61" s="8"/>
      <c r="F61" s="50"/>
      <c r="G61" s="14"/>
      <c r="H61" s="8"/>
      <c r="I61" s="47"/>
      <c r="J61" s="8"/>
      <c r="K61" s="8"/>
      <c r="L61" s="8"/>
      <c r="M61" s="47"/>
      <c r="N61" s="47"/>
      <c r="O61" s="8"/>
      <c r="P61" s="8"/>
      <c r="Q61" s="8"/>
      <c r="R61" s="47"/>
      <c r="S61" s="47"/>
      <c r="T61" s="47"/>
      <c r="U61" s="47"/>
      <c r="V61" s="47"/>
      <c r="W61" s="8"/>
      <c r="X61" s="47"/>
      <c r="Y61" s="47"/>
      <c r="Z61" s="47"/>
      <c r="AA61" s="47"/>
      <c r="AB61" s="8"/>
      <c r="AC61" s="47"/>
      <c r="AD61" s="47"/>
      <c r="AE61" s="47"/>
      <c r="AF61" s="47"/>
      <c r="AG61" s="8"/>
      <c r="AH61" s="10"/>
      <c r="AL61" s="43"/>
    </row>
    <row r="62" spans="4:38" ht="12.75">
      <c r="D62" s="5"/>
      <c r="E62" s="5"/>
      <c r="F62" s="6"/>
      <c r="G62" s="5"/>
      <c r="H62" s="5"/>
      <c r="I62" s="48"/>
      <c r="J62" s="5"/>
      <c r="K62" s="5"/>
      <c r="L62" s="5"/>
      <c r="M62" s="48"/>
      <c r="N62" s="48"/>
      <c r="O62" s="5"/>
      <c r="P62" s="5"/>
      <c r="Q62" s="5"/>
      <c r="R62" s="48"/>
      <c r="S62" s="48"/>
      <c r="T62" s="48"/>
      <c r="U62" s="48"/>
      <c r="V62" s="48"/>
      <c r="W62" s="5"/>
      <c r="X62" s="48"/>
      <c r="Y62" s="48"/>
      <c r="Z62" s="48"/>
      <c r="AA62" s="48"/>
      <c r="AB62" s="5"/>
      <c r="AC62" s="48"/>
      <c r="AD62" s="48"/>
      <c r="AE62" s="48"/>
      <c r="AF62" s="48"/>
      <c r="AG62" s="5"/>
      <c r="AH62" s="12"/>
      <c r="AL62" s="44"/>
    </row>
    <row r="63" spans="4:38" ht="12.75">
      <c r="D63" s="5"/>
      <c r="E63" s="5"/>
      <c r="G63" s="5"/>
      <c r="H63" s="5"/>
      <c r="I63" s="48"/>
      <c r="J63" s="5"/>
      <c r="K63" s="5"/>
      <c r="L63" s="5"/>
      <c r="M63" s="48"/>
      <c r="N63" s="48"/>
      <c r="O63" s="5"/>
      <c r="P63" s="5"/>
      <c r="Q63" s="5"/>
      <c r="R63" s="48"/>
      <c r="S63" s="48"/>
      <c r="T63" s="48"/>
      <c r="U63" s="48"/>
      <c r="V63" s="48"/>
      <c r="W63" s="5"/>
      <c r="X63" s="48"/>
      <c r="Y63" s="48"/>
      <c r="Z63" s="48"/>
      <c r="AA63" s="48"/>
      <c r="AB63" s="5"/>
      <c r="AC63" s="48"/>
      <c r="AD63" s="48"/>
      <c r="AE63" s="48"/>
      <c r="AF63" s="48"/>
      <c r="AG63" s="5"/>
      <c r="AH63" s="12"/>
      <c r="AL63" s="44"/>
    </row>
    <row r="64" spans="7:8" ht="12.75">
      <c r="G64" s="36"/>
      <c r="H64" s="36"/>
    </row>
    <row r="65" spans="7:8" ht="12.75">
      <c r="G65" s="36"/>
      <c r="H65" s="36"/>
    </row>
    <row r="66" spans="7:8" ht="12.75">
      <c r="G66" s="36"/>
      <c r="H66" s="36"/>
    </row>
    <row r="67" spans="7:8" ht="12.75">
      <c r="G67" s="36"/>
      <c r="H67" s="36"/>
    </row>
    <row r="68" spans="7:8" ht="12.75">
      <c r="G68" s="36"/>
      <c r="H68" s="36"/>
    </row>
    <row r="69" spans="7:8" ht="12.75">
      <c r="G69" s="36"/>
      <c r="H69" s="36"/>
    </row>
  </sheetData>
  <sheetProtection sheet="1" formatCells="0" formatColumns="0" formatRows="0" sort="0" autoFilter="0" pivotTables="0"/>
  <mergeCells count="5">
    <mergeCell ref="B60:AJ60"/>
    <mergeCell ref="B2:AJ2"/>
    <mergeCell ref="B3:AJ3"/>
    <mergeCell ref="AK7:AK8"/>
    <mergeCell ref="B4:AJ4"/>
  </mergeCells>
  <printOptions horizontalCentered="1"/>
  <pageMargins left="0.35433070866141736" right="0.35433070866141736" top="0.1968503937007874" bottom="0.1968503937007874" header="0" footer="0"/>
  <pageSetup fitToHeight="0" fitToWidth="1" horizontalDpi="600" verticalDpi="600" orientation="landscape" paperSize="9" scale="76" r:id="rId1"/>
  <headerFooter alignWithMargins="0">
    <oddFooter>&amp;C(C) 2010 YQware www.yq.cz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</dc:creator>
  <cp:keywords/>
  <dc:description/>
  <cp:lastModifiedBy>Romek</cp:lastModifiedBy>
  <cp:lastPrinted>2014-11-05T21:47:13Z</cp:lastPrinted>
  <dcterms:created xsi:type="dcterms:W3CDTF">2006-07-24T08:34:36Z</dcterms:created>
  <dcterms:modified xsi:type="dcterms:W3CDTF">2014-11-20T15:38:55Z</dcterms:modified>
  <cp:category/>
  <cp:version/>
  <cp:contentType/>
  <cp:contentStatus/>
</cp:coreProperties>
</file>